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chartsheets/sheet6.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29755547-98B7-4A02-B86F-D4C6E944180F}" xr6:coauthVersionLast="47" xr6:coauthVersionMax="47" xr10:uidLastSave="{00000000-0000-0000-0000-000000000000}"/>
  <bookViews>
    <workbookView xWindow="60495" yWindow="1665" windowWidth="21600" windowHeight="10995" activeTab="10" xr2:uid="{2DC4EA38-C995-4974-8F48-CBAB2F2EB849}"/>
  </bookViews>
  <sheets>
    <sheet name="Chart1" sheetId="10" r:id="rId1"/>
    <sheet name="Data1" sheetId="9" r:id="rId2"/>
    <sheet name="Chart2" sheetId="5" r:id="rId3"/>
    <sheet name="Data2" sheetId="1" r:id="rId4"/>
    <sheet name="Chart3" sheetId="8" r:id="rId5"/>
    <sheet name="Data3" sheetId="2" r:id="rId6"/>
    <sheet name="Chart4" sheetId="12" r:id="rId7"/>
    <sheet name="Data4" sheetId="11" r:id="rId8"/>
    <sheet name="Chart5" sheetId="6" r:id="rId9"/>
    <sheet name="Data5" sheetId="3" r:id="rId10"/>
    <sheet name="Chart6" sheetId="7" r:id="rId11"/>
    <sheet name="Data6" sheetId="4"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2" i="1" l="1"/>
  <c r="G621" i="1"/>
  <c r="F729" i="1"/>
  <c r="F627" i="1"/>
  <c r="F626" i="1"/>
  <c r="F772" i="1"/>
  <c r="E757" i="1"/>
  <c r="E769" i="1"/>
  <c r="E242" i="3"/>
  <c r="E243" i="3" s="1"/>
  <c r="G241" i="3"/>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5" i="11"/>
  <c r="F5" i="11"/>
  <c r="G4" i="11"/>
  <c r="F4" i="11"/>
  <c r="G243" i="3" l="1"/>
  <c r="B3" i="2" l="1"/>
  <c r="C3" i="2"/>
  <c r="D3" i="2"/>
  <c r="B4" i="2"/>
  <c r="C4" i="2"/>
  <c r="D4" i="2"/>
  <c r="B5" i="2"/>
  <c r="C5" i="2"/>
  <c r="D5" i="2"/>
  <c r="B6" i="2"/>
  <c r="C6" i="2"/>
  <c r="D6" i="2"/>
  <c r="B7" i="2"/>
  <c r="C7" i="2"/>
  <c r="D7" i="2"/>
  <c r="B8" i="2"/>
  <c r="C8" i="2"/>
  <c r="D8" i="2"/>
  <c r="B9" i="2"/>
  <c r="C9" i="2"/>
  <c r="D9" i="2"/>
  <c r="B10" i="2"/>
  <c r="C10" i="2"/>
  <c r="D10" i="2"/>
  <c r="B11" i="2"/>
  <c r="C11" i="2"/>
  <c r="D11" i="2"/>
  <c r="B12" i="2"/>
  <c r="C12" i="2"/>
  <c r="D12" i="2"/>
  <c r="B13" i="2"/>
  <c r="C13" i="2"/>
  <c r="D13" i="2"/>
  <c r="C2" i="2"/>
  <c r="D2" i="2"/>
  <c r="B2" i="2"/>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2" i="1"/>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2" i="3"/>
  <c r="G240"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 i="3"/>
  <c r="I16" i="2"/>
  <c r="I15" i="2"/>
  <c r="B783" i="1"/>
  <c r="B784" i="1"/>
  <c r="B785" i="1"/>
  <c r="B786" i="1" s="1"/>
  <c r="B787" i="1" s="1"/>
  <c r="B788" i="1" s="1"/>
  <c r="B789" i="1" s="1"/>
  <c r="B790" i="1" s="1"/>
  <c r="B791" i="1" s="1"/>
  <c r="B792" i="1" s="1"/>
  <c r="B793" i="1" s="1"/>
  <c r="B78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2" i="1"/>
  <c r="E244" i="3" l="1"/>
  <c r="E245" i="3" l="1"/>
  <c r="G244" i="3"/>
  <c r="E246" i="3" l="1"/>
  <c r="G245" i="3"/>
  <c r="E247" i="3" l="1"/>
  <c r="G246" i="3"/>
  <c r="E248" i="3" l="1"/>
  <c r="G247" i="3"/>
  <c r="E249" i="3" l="1"/>
  <c r="G248" i="3"/>
  <c r="E250" i="3" l="1"/>
  <c r="G249" i="3"/>
  <c r="E251" i="3" l="1"/>
  <c r="G250" i="3"/>
  <c r="E252" i="3" l="1"/>
  <c r="G251" i="3"/>
  <c r="E253" i="3" l="1"/>
  <c r="G252" i="3"/>
  <c r="E254" i="3" l="1"/>
  <c r="G253" i="3"/>
  <c r="E255" i="3" l="1"/>
  <c r="G254" i="3"/>
  <c r="E256" i="3" l="1"/>
  <c r="G255" i="3"/>
  <c r="E257" i="3" l="1"/>
  <c r="G256" i="3"/>
  <c r="E258" i="3" l="1"/>
  <c r="G257" i="3"/>
  <c r="E259" i="3" l="1"/>
  <c r="G258" i="3"/>
  <c r="E260" i="3" l="1"/>
  <c r="G259" i="3"/>
  <c r="E261" i="3" l="1"/>
  <c r="G260" i="3"/>
  <c r="E262" i="3" l="1"/>
  <c r="G261" i="3"/>
  <c r="E263" i="3" l="1"/>
  <c r="G262" i="3"/>
  <c r="E264" i="3" l="1"/>
  <c r="G263" i="3"/>
  <c r="E265" i="3" l="1"/>
  <c r="G264" i="3"/>
  <c r="E266" i="3" l="1"/>
  <c r="G265" i="3"/>
  <c r="E267" i="3" l="1"/>
  <c r="G266" i="3"/>
  <c r="E268" i="3" l="1"/>
  <c r="G267" i="3"/>
  <c r="E269" i="3" l="1"/>
  <c r="G268" i="3"/>
  <c r="E270" i="3" l="1"/>
  <c r="G269" i="3"/>
  <c r="E271" i="3" l="1"/>
  <c r="G270" i="3"/>
  <c r="E272" i="3" l="1"/>
  <c r="G271" i="3"/>
  <c r="E273" i="3" l="1"/>
  <c r="G272" i="3"/>
  <c r="E274" i="3" l="1"/>
  <c r="G273" i="3"/>
  <c r="E275" i="3" l="1"/>
  <c r="G274" i="3"/>
  <c r="E276" i="3" l="1"/>
  <c r="G275" i="3"/>
  <c r="E277" i="3" l="1"/>
  <c r="G276" i="3"/>
  <c r="E278" i="3" l="1"/>
  <c r="G277" i="3"/>
  <c r="E279" i="3" l="1"/>
  <c r="G278" i="3"/>
  <c r="E280" i="3" l="1"/>
  <c r="E281" i="3" s="1"/>
  <c r="E282" i="3" s="1"/>
  <c r="E283" i="3" s="1"/>
  <c r="E284" i="3" s="1"/>
  <c r="E285" i="3" s="1"/>
  <c r="E286" i="3" s="1"/>
  <c r="E287" i="3" s="1"/>
  <c r="E288" i="3" s="1"/>
  <c r="E289" i="3" s="1"/>
  <c r="E290" i="3" s="1"/>
  <c r="E291" i="3" s="1"/>
  <c r="E292" i="3" s="1"/>
  <c r="E293" i="3" s="1"/>
  <c r="G279" i="3"/>
  <c r="E294" i="3" l="1"/>
  <c r="E295" i="3" s="1"/>
  <c r="E296" i="3" s="1"/>
  <c r="E297" i="3" s="1"/>
  <c r="E298" i="3" s="1"/>
  <c r="E299" i="3" s="1"/>
  <c r="E300" i="3" s="1"/>
  <c r="E301" i="3" s="1"/>
  <c r="E302" i="3" s="1"/>
  <c r="E303" i="3" s="1"/>
  <c r="E304" i="3" s="1"/>
  <c r="E305" i="3" s="1"/>
  <c r="H293" i="3"/>
  <c r="G293" i="3"/>
</calcChain>
</file>

<file path=xl/sharedStrings.xml><?xml version="1.0" encoding="utf-8"?>
<sst xmlns="http://schemas.openxmlformats.org/spreadsheetml/2006/main" count="355" uniqueCount="60">
  <si>
    <t>Year</t>
  </si>
  <si>
    <t>CBO</t>
  </si>
  <si>
    <t>Census</t>
  </si>
  <si>
    <t>Social Security Administration</t>
  </si>
  <si>
    <t>2000</t>
  </si>
  <si>
    <t>2001</t>
  </si>
  <si>
    <t>2002</t>
  </si>
  <si>
    <t>2003</t>
  </si>
  <si>
    <t>2004</t>
  </si>
  <si>
    <t>2005</t>
  </si>
  <si>
    <t>2006</t>
  </si>
  <si>
    <t>2007</t>
  </si>
  <si>
    <t>2008</t>
  </si>
  <si>
    <t>2009</t>
  </si>
  <si>
    <t>2010</t>
  </si>
  <si>
    <t>2011</t>
  </si>
  <si>
    <t>Da</t>
  </si>
  <si>
    <t>2012</t>
  </si>
  <si>
    <t>2013</t>
  </si>
  <si>
    <t>2014</t>
  </si>
  <si>
    <t>2015</t>
  </si>
  <si>
    <t>2016</t>
  </si>
  <si>
    <t>2017</t>
  </si>
  <si>
    <t>2018</t>
  </si>
  <si>
    <t>2019</t>
  </si>
  <si>
    <t>2020</t>
  </si>
  <si>
    <t>2021</t>
  </si>
  <si>
    <t>2022</t>
  </si>
  <si>
    <t>2023</t>
  </si>
  <si>
    <t>2024</t>
  </si>
  <si>
    <t xml:space="preserve"> </t>
  </si>
  <si>
    <t>Encounters (SA)</t>
  </si>
  <si>
    <t>Encounters</t>
  </si>
  <si>
    <t>Not admitted to U.S.</t>
  </si>
  <si>
    <t>Transferred to another agency</t>
  </si>
  <si>
    <t>Released or paroled</t>
  </si>
  <si>
    <t>Other Industries</t>
  </si>
  <si>
    <t>Industries with high shares of immigrant workers (&gt;25%)</t>
  </si>
  <si>
    <t>year</t>
  </si>
  <si>
    <t>month</t>
  </si>
  <si>
    <t>label</t>
  </si>
  <si>
    <t>Foreign-born labor force, millions</t>
  </si>
  <si>
    <t>trend</t>
  </si>
  <si>
    <t>count_immig</t>
  </si>
  <si>
    <t>count_native</t>
  </si>
  <si>
    <t>1. January</t>
  </si>
  <si>
    <t>2. February</t>
  </si>
  <si>
    <t>3. March</t>
  </si>
  <si>
    <t>4. April</t>
  </si>
  <si>
    <t>5. May</t>
  </si>
  <si>
    <t>6. June</t>
  </si>
  <si>
    <t>7. July</t>
  </si>
  <si>
    <t>8. August</t>
  </si>
  <si>
    <t>9. September</t>
  </si>
  <si>
    <t>10. October</t>
  </si>
  <si>
    <t>11. November</t>
  </si>
  <si>
    <t>12. December</t>
  </si>
  <si>
    <t>Population growth</t>
  </si>
  <si>
    <t>Births minus deaths</t>
  </si>
  <si>
    <t>Net immigration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</si>
</sst>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0"/>
    <numFmt numFmtId="165" formatCode="0.0"/>
    <numFmt numFmtId="166" formatCode="0.000"/>
  </numFmts>
  <fonts count="3" x14ac:knownFonts="1">
    <font>
      <sz val="11"/>
      <color theme="1"/>
      <name val="Aptos Narrow"/>
      <family val="2"/>
      <scheme val="minor"/>
    </font>
    <font>
      <sz val="8"/>
      <name val="Aptos Narrow"/>
      <family val="2"/>
      <scheme val="minor"/>
    </font>
    <font>
      <sz val="11"/>
      <color theme="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2" fillId="0" borderId="0" applyFont="0" applyFill="0" applyBorder="0" applyAlignment="0" applyProtection="0"/>
  </cellStyleXfs>
  <cellXfs count="9">
    <xf numFmtId="0" fontId="0" fillId="0" borderId="0" xfId="0"/>
    <xf numFmtId="14" fontId="0" fillId="0" borderId="0" xfId="0" applyNumberFormat="1"/>
    <xf numFmtId="1" fontId="0" fillId="0" borderId="0" xfId="0" applyNumberFormat="1"/>
    <xf numFmtId="11" fontId="0" fillId="0" borderId="0" xfId="0" applyNumberFormat="1"/>
    <xf numFmtId="164" fontId="0" fillId="0" borderId="0" xfId="0" applyNumberFormat="1"/>
    <xf numFmtId="43" fontId="0" fillId="0" borderId="0" xfId="1" applyFont="1"/>
    <xf numFmtId="165" fontId="0" fillId="0" borderId="0" xfId="0" applyNumberFormat="1"/>
    <xf numFmtId="166" fontId="0" fillId="0" borderId="0" xfId="0" applyNumberFormat="1"/>
    <xf numFmtId="43"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worksheet" Target="worksheets/sheet6.xml"/><Relationship Id="rId2" Type="http://schemas.openxmlformats.org/officeDocument/2006/relationships/worksheet" Target="worksheets/sheet1.xml"/><Relationship Id="rId16"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chartsheet" Target="chartsheets/sheet6.xml"/><Relationship Id="rId5" Type="http://schemas.openxmlformats.org/officeDocument/2006/relationships/chartsheet" Target="chartsheets/sheet3.xml"/><Relationship Id="rId15" Type="http://schemas.openxmlformats.org/officeDocument/2006/relationships/sharedStrings" Target="sharedStrings.xml"/><Relationship Id="rId10" Type="http://schemas.openxmlformats.org/officeDocument/2006/relationships/worksheet" Target="worksheets/sheet5.xml"/><Relationship Id="rId4" Type="http://schemas.openxmlformats.org/officeDocument/2006/relationships/worksheet" Target="worksheets/sheet2.xml"/><Relationship Id="rId9" Type="http://schemas.openxmlformats.org/officeDocument/2006/relationships/chartsheet" Target="chartsheets/sheet5.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04993194807518E-2"/>
          <c:y val="0.16547434552011248"/>
          <c:w val="0.93137238487114893"/>
          <c:h val="0.67379348857988486"/>
        </c:manualLayout>
      </c:layout>
      <c:barChart>
        <c:barDir val="col"/>
        <c:grouping val="clustered"/>
        <c:varyColors val="0"/>
        <c:ser>
          <c:idx val="1"/>
          <c:order val="0"/>
          <c:tx>
            <c:strRef>
              <c:f>Data1!$C$1</c:f>
              <c:strCache>
                <c:ptCount val="1"/>
                <c:pt idx="0">
                  <c:v>Census</c:v>
                </c:pt>
              </c:strCache>
            </c:strRef>
          </c:tx>
          <c:spPr>
            <a:solidFill>
              <a:schemeClr val="accent1"/>
            </a:solidFill>
            <a:ln>
              <a:noFill/>
            </a:ln>
            <a:effectLst/>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BBF-4E93-A07E-35B79ACE483B}"/>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BF-4E93-A07E-35B79ACE483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Data1!$A$12:$A$25</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Data1!$C$12:$C$25</c:f>
              <c:numCache>
                <c:formatCode>General</c:formatCode>
                <c:ptCount val="14"/>
                <c:pt idx="0">
                  <c:v>0.69766399999999995</c:v>
                </c:pt>
                <c:pt idx="1">
                  <c:v>0.79529499999999997</c:v>
                </c:pt>
                <c:pt idx="2">
                  <c:v>0.85873600000000005</c:v>
                </c:pt>
                <c:pt idx="3">
                  <c:v>0.84972800000000004</c:v>
                </c:pt>
                <c:pt idx="4">
                  <c:v>0.945635</c:v>
                </c:pt>
                <c:pt idx="5">
                  <c:v>1.0601149999999999</c:v>
                </c:pt>
                <c:pt idx="6">
                  <c:v>1.0650170000000001</c:v>
                </c:pt>
                <c:pt idx="7">
                  <c:v>0.94839200000000001</c:v>
                </c:pt>
                <c:pt idx="8">
                  <c:v>0.71987100000000004</c:v>
                </c:pt>
                <c:pt idx="9">
                  <c:v>0.56863900000000001</c:v>
                </c:pt>
                <c:pt idx="10" formatCode="0.0">
                  <c:v>0.47702899999999998</c:v>
                </c:pt>
                <c:pt idx="11" formatCode="0.0">
                  <c:v>0.37600800000000001</c:v>
                </c:pt>
                <c:pt idx="12" formatCode="0.0">
                  <c:v>0.99926700000000002</c:v>
                </c:pt>
                <c:pt idx="13" formatCode="0.0">
                  <c:v>1.138989</c:v>
                </c:pt>
              </c:numCache>
            </c:numRef>
          </c:val>
          <c:extLst>
            <c:ext xmlns:c16="http://schemas.microsoft.com/office/drawing/2014/chart" uri="{C3380CC4-5D6E-409C-BE32-E72D297353CC}">
              <c16:uniqueId val="{00000001-2BBF-4E93-A07E-35B79ACE483B}"/>
            </c:ext>
          </c:extLst>
        </c:ser>
        <c:ser>
          <c:idx val="0"/>
          <c:order val="1"/>
          <c:tx>
            <c:strRef>
              <c:f>Data1!$B$1</c:f>
              <c:strCache>
                <c:ptCount val="1"/>
                <c:pt idx="0">
                  <c:v>CBO</c:v>
                </c:pt>
              </c:strCache>
            </c:strRef>
          </c:tx>
          <c:spPr>
            <a:solidFill>
              <a:schemeClr val="bg2"/>
            </a:solidFill>
            <a:ln>
              <a:noFill/>
            </a:ln>
            <a:effectLst/>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BF-4E93-A07E-35B79ACE483B}"/>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BF-4E93-A07E-35B79ACE483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2"/>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Data1!$A$12:$A$25</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Data1!$B$12:$B$25</c:f>
              <c:numCache>
                <c:formatCode>General</c:formatCode>
                <c:ptCount val="14"/>
                <c:pt idx="0">
                  <c:v>0.80300000000000005</c:v>
                </c:pt>
                <c:pt idx="1">
                  <c:v>0.72899999999999998</c:v>
                </c:pt>
                <c:pt idx="2">
                  <c:v>0.65400000000000003</c:v>
                </c:pt>
                <c:pt idx="3">
                  <c:v>0.81699999999999995</c:v>
                </c:pt>
                <c:pt idx="4">
                  <c:v>1.639</c:v>
                </c:pt>
                <c:pt idx="5">
                  <c:v>1.478</c:v>
                </c:pt>
                <c:pt idx="6">
                  <c:v>0.88500000000000001</c:v>
                </c:pt>
                <c:pt idx="7">
                  <c:v>1.1000000000000001</c:v>
                </c:pt>
                <c:pt idx="8">
                  <c:v>0.67100000000000004</c:v>
                </c:pt>
                <c:pt idx="9">
                  <c:v>0.41499999999999998</c:v>
                </c:pt>
                <c:pt idx="10">
                  <c:v>0.80800000000000005</c:v>
                </c:pt>
                <c:pt idx="11" formatCode="0.0">
                  <c:v>1.171</c:v>
                </c:pt>
                <c:pt idx="12" formatCode="0.0">
                  <c:v>2.6739999999999999</c:v>
                </c:pt>
                <c:pt idx="13" formatCode="0.0">
                  <c:v>3.2970000000000002</c:v>
                </c:pt>
              </c:numCache>
            </c:numRef>
          </c:val>
          <c:extLst>
            <c:ext xmlns:c16="http://schemas.microsoft.com/office/drawing/2014/chart" uri="{C3380CC4-5D6E-409C-BE32-E72D297353CC}">
              <c16:uniqueId val="{00000000-2BBF-4E93-A07E-35B79ACE483B}"/>
            </c:ext>
          </c:extLst>
        </c:ser>
        <c:ser>
          <c:idx val="2"/>
          <c:order val="2"/>
          <c:tx>
            <c:strRef>
              <c:f>Data1!$D$1</c:f>
              <c:strCache>
                <c:ptCount val="1"/>
                <c:pt idx="0">
                  <c:v>Social Security Administration</c:v>
                </c:pt>
              </c:strCache>
            </c:strRef>
          </c:tx>
          <c:spPr>
            <a:solidFill>
              <a:schemeClr val="accent3"/>
            </a:solidFill>
            <a:ln>
              <a:noFill/>
            </a:ln>
            <a:effectLst/>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BBF-4E93-A07E-35B79ACE483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Data1!$A$12:$A$25</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Data1!$D$12:$D$25</c:f>
              <c:numCache>
                <c:formatCode>General</c:formatCode>
                <c:ptCount val="14"/>
                <c:pt idx="0">
                  <c:v>0.80200000000000005</c:v>
                </c:pt>
                <c:pt idx="5">
                  <c:v>1.478</c:v>
                </c:pt>
                <c:pt idx="6">
                  <c:v>0.88600000000000001</c:v>
                </c:pt>
                <c:pt idx="7">
                  <c:v>1.099</c:v>
                </c:pt>
                <c:pt idx="8" formatCode="0.0">
                  <c:v>0.67200000000000004</c:v>
                </c:pt>
                <c:pt idx="9" formatCode="0.0">
                  <c:v>0.41499999999999998</c:v>
                </c:pt>
                <c:pt idx="10" formatCode="0.0">
                  <c:v>0.80800000000000005</c:v>
                </c:pt>
                <c:pt idx="11" formatCode="0.0">
                  <c:v>0.877</c:v>
                </c:pt>
                <c:pt idx="12" formatCode="0.0">
                  <c:v>1.452</c:v>
                </c:pt>
              </c:numCache>
            </c:numRef>
          </c:val>
          <c:extLst>
            <c:ext xmlns:c16="http://schemas.microsoft.com/office/drawing/2014/chart" uri="{C3380CC4-5D6E-409C-BE32-E72D297353CC}">
              <c16:uniqueId val="{00000002-2BBF-4E93-A07E-35B79ACE483B}"/>
            </c:ext>
          </c:extLst>
        </c:ser>
        <c:dLbls>
          <c:showLegendKey val="0"/>
          <c:showVal val="0"/>
          <c:showCatName val="0"/>
          <c:showSerName val="0"/>
          <c:showPercent val="0"/>
          <c:showBubbleSize val="0"/>
        </c:dLbls>
        <c:gapWidth val="219"/>
        <c:overlap val="-27"/>
        <c:axId val="1259169375"/>
        <c:axId val="1259168895"/>
      </c:barChart>
      <c:catAx>
        <c:axId val="1259169375"/>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9168895"/>
        <c:crosses val="autoZero"/>
        <c:auto val="1"/>
        <c:lblAlgn val="ctr"/>
        <c:lblOffset val="100"/>
        <c:noMultiLvlLbl val="0"/>
      </c:catAx>
      <c:valAx>
        <c:axId val="1259168895"/>
        <c:scaling>
          <c:orientation val="minMax"/>
        </c:scaling>
        <c:delete val="0"/>
        <c:axPos val="l"/>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9169375"/>
        <c:crosses val="autoZero"/>
        <c:crossBetween val="between"/>
      </c:valAx>
      <c:spPr>
        <a:noFill/>
        <a:ln>
          <a:noFill/>
        </a:ln>
        <a:effectLst/>
      </c:spPr>
    </c:plotArea>
    <c:legend>
      <c:legendPos val="b"/>
      <c:layout>
        <c:manualLayout>
          <c:xMode val="edge"/>
          <c:yMode val="edge"/>
          <c:x val="0.36727540029139699"/>
          <c:y val="0.20270700393899674"/>
          <c:w val="0.30962357341067381"/>
          <c:h val="0.1637626446411440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42471271111454E-2"/>
          <c:y val="0.17186884008253986"/>
          <c:w val="0.91524496872164351"/>
          <c:h val="0.64223390265201041"/>
        </c:manualLayout>
      </c:layout>
      <c:lineChart>
        <c:grouping val="standard"/>
        <c:varyColors val="0"/>
        <c:ser>
          <c:idx val="0"/>
          <c:order val="0"/>
          <c:tx>
            <c:strRef>
              <c:f>Data2!$D$1</c:f>
              <c:strCache>
                <c:ptCount val="1"/>
                <c:pt idx="0">
                  <c:v>Encounters</c:v>
                </c:pt>
              </c:strCache>
            </c:strRef>
          </c:tx>
          <c:spPr>
            <a:ln w="28575" cap="rnd">
              <a:solidFill>
                <a:schemeClr val="bg2"/>
              </a:solidFill>
              <a:round/>
            </a:ln>
            <a:effectLst/>
          </c:spPr>
          <c:marker>
            <c:symbol val="none"/>
          </c:marker>
          <c:cat>
            <c:strRef>
              <c:f>Data2!$A$2:$A$793</c:f>
              <c:strCache>
                <c:ptCount val="792"/>
                <c:pt idx="0">
                  <c:v>1960</c:v>
                </c:pt>
                <c:pt idx="1">
                  <c:v>1960</c:v>
                </c:pt>
                <c:pt idx="2">
                  <c:v>1960</c:v>
                </c:pt>
                <c:pt idx="3">
                  <c:v>1960</c:v>
                </c:pt>
                <c:pt idx="4">
                  <c:v>1960</c:v>
                </c:pt>
                <c:pt idx="5">
                  <c:v>1960</c:v>
                </c:pt>
                <c:pt idx="6">
                  <c:v>1960</c:v>
                </c:pt>
                <c:pt idx="7">
                  <c:v>1960</c:v>
                </c:pt>
                <c:pt idx="8">
                  <c:v>1960</c:v>
                </c:pt>
                <c:pt idx="9">
                  <c:v>1960</c:v>
                </c:pt>
                <c:pt idx="10">
                  <c:v>1960</c:v>
                </c:pt>
                <c:pt idx="11">
                  <c:v>1960</c:v>
                </c:pt>
                <c:pt idx="60">
                  <c:v>1965</c:v>
                </c:pt>
                <c:pt idx="61">
                  <c:v>1965</c:v>
                </c:pt>
                <c:pt idx="62">
                  <c:v>1965</c:v>
                </c:pt>
                <c:pt idx="63">
                  <c:v>1965</c:v>
                </c:pt>
                <c:pt idx="64">
                  <c:v>1965</c:v>
                </c:pt>
                <c:pt idx="65">
                  <c:v>1965</c:v>
                </c:pt>
                <c:pt idx="66">
                  <c:v>1965</c:v>
                </c:pt>
                <c:pt idx="67">
                  <c:v>1965</c:v>
                </c:pt>
                <c:pt idx="68">
                  <c:v>1965</c:v>
                </c:pt>
                <c:pt idx="69">
                  <c:v>1965</c:v>
                </c:pt>
                <c:pt idx="70">
                  <c:v>1965</c:v>
                </c:pt>
                <c:pt idx="71">
                  <c:v>1965</c:v>
                </c:pt>
                <c:pt idx="120">
                  <c:v>1970</c:v>
                </c:pt>
                <c:pt idx="121">
                  <c:v>1970</c:v>
                </c:pt>
                <c:pt idx="122">
                  <c:v>1970</c:v>
                </c:pt>
                <c:pt idx="123">
                  <c:v>1970</c:v>
                </c:pt>
                <c:pt idx="124">
                  <c:v>1970</c:v>
                </c:pt>
                <c:pt idx="125">
                  <c:v>1970</c:v>
                </c:pt>
                <c:pt idx="126">
                  <c:v>1970</c:v>
                </c:pt>
                <c:pt idx="127">
                  <c:v>1970</c:v>
                </c:pt>
                <c:pt idx="128">
                  <c:v>1970</c:v>
                </c:pt>
                <c:pt idx="129">
                  <c:v>1970</c:v>
                </c:pt>
                <c:pt idx="130">
                  <c:v>1970</c:v>
                </c:pt>
                <c:pt idx="131">
                  <c:v>1970</c:v>
                </c:pt>
                <c:pt idx="180">
                  <c:v>1975</c:v>
                </c:pt>
                <c:pt idx="181">
                  <c:v>1975</c:v>
                </c:pt>
                <c:pt idx="182">
                  <c:v>1975</c:v>
                </c:pt>
                <c:pt idx="183">
                  <c:v>1975</c:v>
                </c:pt>
                <c:pt idx="184">
                  <c:v>1975</c:v>
                </c:pt>
                <c:pt idx="185">
                  <c:v>1975</c:v>
                </c:pt>
                <c:pt idx="186">
                  <c:v>1975</c:v>
                </c:pt>
                <c:pt idx="187">
                  <c:v>1975</c:v>
                </c:pt>
                <c:pt idx="188">
                  <c:v>1975</c:v>
                </c:pt>
                <c:pt idx="189">
                  <c:v>1975</c:v>
                </c:pt>
                <c:pt idx="190">
                  <c:v>1975</c:v>
                </c:pt>
                <c:pt idx="191">
                  <c:v>1975</c:v>
                </c:pt>
                <c:pt idx="240">
                  <c:v>1980</c:v>
                </c:pt>
                <c:pt idx="241">
                  <c:v>1980</c:v>
                </c:pt>
                <c:pt idx="242">
                  <c:v>1980</c:v>
                </c:pt>
                <c:pt idx="243">
                  <c:v>1980</c:v>
                </c:pt>
                <c:pt idx="244">
                  <c:v>1980</c:v>
                </c:pt>
                <c:pt idx="245">
                  <c:v>1980</c:v>
                </c:pt>
                <c:pt idx="246">
                  <c:v>1980</c:v>
                </c:pt>
                <c:pt idx="247">
                  <c:v>1980</c:v>
                </c:pt>
                <c:pt idx="248">
                  <c:v>1980</c:v>
                </c:pt>
                <c:pt idx="249">
                  <c:v>1980</c:v>
                </c:pt>
                <c:pt idx="250">
                  <c:v>1980</c:v>
                </c:pt>
                <c:pt idx="251">
                  <c:v>1980</c:v>
                </c:pt>
                <c:pt idx="300">
                  <c:v>1985</c:v>
                </c:pt>
                <c:pt idx="301">
                  <c:v>1985</c:v>
                </c:pt>
                <c:pt idx="302">
                  <c:v>1985</c:v>
                </c:pt>
                <c:pt idx="303">
                  <c:v>1985</c:v>
                </c:pt>
                <c:pt idx="304">
                  <c:v>1985</c:v>
                </c:pt>
                <c:pt idx="305">
                  <c:v>1985</c:v>
                </c:pt>
                <c:pt idx="306">
                  <c:v>1985</c:v>
                </c:pt>
                <c:pt idx="307">
                  <c:v>1985</c:v>
                </c:pt>
                <c:pt idx="308">
                  <c:v>1985</c:v>
                </c:pt>
                <c:pt idx="309">
                  <c:v>1985</c:v>
                </c:pt>
                <c:pt idx="310">
                  <c:v>1985</c:v>
                </c:pt>
                <c:pt idx="311">
                  <c:v>1985</c:v>
                </c:pt>
                <c:pt idx="360">
                  <c:v>1990</c:v>
                </c:pt>
                <c:pt idx="361">
                  <c:v>1990</c:v>
                </c:pt>
                <c:pt idx="362">
                  <c:v>1990</c:v>
                </c:pt>
                <c:pt idx="363">
                  <c:v>1990</c:v>
                </c:pt>
                <c:pt idx="364">
                  <c:v>1990</c:v>
                </c:pt>
                <c:pt idx="365">
                  <c:v>1990</c:v>
                </c:pt>
                <c:pt idx="366">
                  <c:v>1990</c:v>
                </c:pt>
                <c:pt idx="367">
                  <c:v>1990</c:v>
                </c:pt>
                <c:pt idx="368">
                  <c:v>1990</c:v>
                </c:pt>
                <c:pt idx="369">
                  <c:v>1990</c:v>
                </c:pt>
                <c:pt idx="370">
                  <c:v>1990</c:v>
                </c:pt>
                <c:pt idx="371">
                  <c:v>1990</c:v>
                </c:pt>
                <c:pt idx="420">
                  <c:v>1995</c:v>
                </c:pt>
                <c:pt idx="421">
                  <c:v>1995</c:v>
                </c:pt>
                <c:pt idx="422">
                  <c:v>1995</c:v>
                </c:pt>
                <c:pt idx="423">
                  <c:v>1995</c:v>
                </c:pt>
                <c:pt idx="424">
                  <c:v>1995</c:v>
                </c:pt>
                <c:pt idx="425">
                  <c:v>1995</c:v>
                </c:pt>
                <c:pt idx="426">
                  <c:v>1995</c:v>
                </c:pt>
                <c:pt idx="427">
                  <c:v>1995</c:v>
                </c:pt>
                <c:pt idx="428">
                  <c:v>1995</c:v>
                </c:pt>
                <c:pt idx="429">
                  <c:v>1995</c:v>
                </c:pt>
                <c:pt idx="430">
                  <c:v>1995</c:v>
                </c:pt>
                <c:pt idx="431">
                  <c:v>1995</c:v>
                </c:pt>
                <c:pt idx="480">
                  <c:v>2000</c:v>
                </c:pt>
                <c:pt idx="481">
                  <c:v>2000</c:v>
                </c:pt>
                <c:pt idx="482">
                  <c:v>2000</c:v>
                </c:pt>
                <c:pt idx="483">
                  <c:v>2000</c:v>
                </c:pt>
                <c:pt idx="484">
                  <c:v>2000</c:v>
                </c:pt>
                <c:pt idx="485">
                  <c:v>2000</c:v>
                </c:pt>
                <c:pt idx="486">
                  <c:v>2000</c:v>
                </c:pt>
                <c:pt idx="487">
                  <c:v>2000</c:v>
                </c:pt>
                <c:pt idx="488">
                  <c:v>2000</c:v>
                </c:pt>
                <c:pt idx="489">
                  <c:v>2000</c:v>
                </c:pt>
                <c:pt idx="490">
                  <c:v>2000</c:v>
                </c:pt>
                <c:pt idx="491">
                  <c:v>2000</c:v>
                </c:pt>
                <c:pt idx="540">
                  <c:v>2005</c:v>
                </c:pt>
                <c:pt idx="541">
                  <c:v>2005</c:v>
                </c:pt>
                <c:pt idx="542">
                  <c:v>2005</c:v>
                </c:pt>
                <c:pt idx="543">
                  <c:v>2005</c:v>
                </c:pt>
                <c:pt idx="544">
                  <c:v>2005</c:v>
                </c:pt>
                <c:pt idx="545">
                  <c:v>2005</c:v>
                </c:pt>
                <c:pt idx="546">
                  <c:v>2005</c:v>
                </c:pt>
                <c:pt idx="547">
                  <c:v>2005</c:v>
                </c:pt>
                <c:pt idx="548">
                  <c:v>2005</c:v>
                </c:pt>
                <c:pt idx="549">
                  <c:v>2005</c:v>
                </c:pt>
                <c:pt idx="550">
                  <c:v>2005</c:v>
                </c:pt>
                <c:pt idx="551">
                  <c:v>2005</c:v>
                </c:pt>
                <c:pt idx="600">
                  <c:v>2010</c:v>
                </c:pt>
                <c:pt idx="601">
                  <c:v>2010</c:v>
                </c:pt>
                <c:pt idx="602">
                  <c:v>2010</c:v>
                </c:pt>
                <c:pt idx="603">
                  <c:v>2010</c:v>
                </c:pt>
                <c:pt idx="604">
                  <c:v>2010</c:v>
                </c:pt>
                <c:pt idx="605">
                  <c:v>2010</c:v>
                </c:pt>
                <c:pt idx="606">
                  <c:v>2010</c:v>
                </c:pt>
                <c:pt idx="607">
                  <c:v>2010</c:v>
                </c:pt>
                <c:pt idx="608">
                  <c:v>2010</c:v>
                </c:pt>
                <c:pt idx="609">
                  <c:v>2010</c:v>
                </c:pt>
                <c:pt idx="610">
                  <c:v>2010</c:v>
                </c:pt>
                <c:pt idx="611">
                  <c:v>2010</c:v>
                </c:pt>
                <c:pt idx="660">
                  <c:v>2015</c:v>
                </c:pt>
                <c:pt idx="661">
                  <c:v>2015</c:v>
                </c:pt>
                <c:pt idx="662">
                  <c:v>2015</c:v>
                </c:pt>
                <c:pt idx="663">
                  <c:v>2015</c:v>
                </c:pt>
                <c:pt idx="664">
                  <c:v>2015</c:v>
                </c:pt>
                <c:pt idx="665">
                  <c:v>2015</c:v>
                </c:pt>
                <c:pt idx="666">
                  <c:v>2015</c:v>
                </c:pt>
                <c:pt idx="667">
                  <c:v>2015</c:v>
                </c:pt>
                <c:pt idx="668">
                  <c:v>2015</c:v>
                </c:pt>
                <c:pt idx="669">
                  <c:v>2015</c:v>
                </c:pt>
                <c:pt idx="670">
                  <c:v>2015</c:v>
                </c:pt>
                <c:pt idx="671">
                  <c:v>2015</c:v>
                </c:pt>
                <c:pt idx="720">
                  <c:v>2020</c:v>
                </c:pt>
                <c:pt idx="721">
                  <c:v>2020</c:v>
                </c:pt>
                <c:pt idx="722">
                  <c:v>2020</c:v>
                </c:pt>
                <c:pt idx="723">
                  <c:v>2020</c:v>
                </c:pt>
                <c:pt idx="724">
                  <c:v>2020</c:v>
                </c:pt>
                <c:pt idx="725">
                  <c:v>2020</c:v>
                </c:pt>
                <c:pt idx="726">
                  <c:v>2020</c:v>
                </c:pt>
                <c:pt idx="727">
                  <c:v>2020</c:v>
                </c:pt>
                <c:pt idx="728">
                  <c:v>2020</c:v>
                </c:pt>
                <c:pt idx="729">
                  <c:v>2020</c:v>
                </c:pt>
                <c:pt idx="730">
                  <c:v>2020</c:v>
                </c:pt>
                <c:pt idx="731">
                  <c:v>2020</c:v>
                </c:pt>
                <c:pt idx="780">
                  <c:v>2025</c:v>
                </c:pt>
                <c:pt idx="781">
                  <c:v>2025</c:v>
                </c:pt>
                <c:pt idx="782">
                  <c:v>2025</c:v>
                </c:pt>
                <c:pt idx="783">
                  <c:v>2025</c:v>
                </c:pt>
                <c:pt idx="784">
                  <c:v>2025</c:v>
                </c:pt>
                <c:pt idx="785">
                  <c:v>2025</c:v>
                </c:pt>
                <c:pt idx="786">
                  <c:v>2025</c:v>
                </c:pt>
                <c:pt idx="787">
                  <c:v>2025</c:v>
                </c:pt>
                <c:pt idx="788">
                  <c:v>2025</c:v>
                </c:pt>
                <c:pt idx="789">
                  <c:v>2025</c:v>
                </c:pt>
                <c:pt idx="790">
                  <c:v>2025</c:v>
                </c:pt>
                <c:pt idx="791">
                  <c:v>2025</c:v>
                </c:pt>
              </c:strCache>
            </c:strRef>
          </c:cat>
          <c:val>
            <c:numRef>
              <c:f>Data2!$D$2:$D$793</c:f>
              <c:numCache>
                <c:formatCode>General</c:formatCode>
                <c:ptCount val="792"/>
                <c:pt idx="0">
                  <c:v>1.7518333333333334</c:v>
                </c:pt>
                <c:pt idx="1">
                  <c:v>1.7518333333333334</c:v>
                </c:pt>
                <c:pt idx="2">
                  <c:v>1.7518333333333334</c:v>
                </c:pt>
                <c:pt idx="3">
                  <c:v>1.7518333333333334</c:v>
                </c:pt>
                <c:pt idx="4">
                  <c:v>1.7518333333333334</c:v>
                </c:pt>
                <c:pt idx="5">
                  <c:v>1.7518333333333334</c:v>
                </c:pt>
                <c:pt idx="6">
                  <c:v>1.7518333333333334</c:v>
                </c:pt>
                <c:pt idx="7">
                  <c:v>1.7518333333333334</c:v>
                </c:pt>
                <c:pt idx="8">
                  <c:v>1.7518333333333334</c:v>
                </c:pt>
                <c:pt idx="9">
                  <c:v>1.7518333333333334</c:v>
                </c:pt>
                <c:pt idx="10">
                  <c:v>1.7518333333333334</c:v>
                </c:pt>
                <c:pt idx="11">
                  <c:v>1.7518333333333334</c:v>
                </c:pt>
                <c:pt idx="12">
                  <c:v>1.8120833333333333</c:v>
                </c:pt>
                <c:pt idx="13">
                  <c:v>1.8120833333333333</c:v>
                </c:pt>
                <c:pt idx="14">
                  <c:v>1.8120833333333333</c:v>
                </c:pt>
                <c:pt idx="15">
                  <c:v>1.8120833333333333</c:v>
                </c:pt>
                <c:pt idx="16">
                  <c:v>1.8120833333333333</c:v>
                </c:pt>
                <c:pt idx="17">
                  <c:v>1.8120833333333333</c:v>
                </c:pt>
                <c:pt idx="18">
                  <c:v>1.8120833333333333</c:v>
                </c:pt>
                <c:pt idx="19">
                  <c:v>1.8120833333333333</c:v>
                </c:pt>
                <c:pt idx="20">
                  <c:v>1.8120833333333333</c:v>
                </c:pt>
                <c:pt idx="21">
                  <c:v>1.8120833333333333</c:v>
                </c:pt>
                <c:pt idx="22">
                  <c:v>1.8120833333333333</c:v>
                </c:pt>
                <c:pt idx="23">
                  <c:v>1.8120833333333333</c:v>
                </c:pt>
                <c:pt idx="24">
                  <c:v>1.7585833333333332</c:v>
                </c:pt>
                <c:pt idx="25">
                  <c:v>1.7585833333333332</c:v>
                </c:pt>
                <c:pt idx="26">
                  <c:v>1.7585833333333332</c:v>
                </c:pt>
                <c:pt idx="27">
                  <c:v>1.7585833333333332</c:v>
                </c:pt>
                <c:pt idx="28">
                  <c:v>1.7585833333333332</c:v>
                </c:pt>
                <c:pt idx="29">
                  <c:v>1.7585833333333332</c:v>
                </c:pt>
                <c:pt idx="30">
                  <c:v>1.7585833333333332</c:v>
                </c:pt>
                <c:pt idx="31">
                  <c:v>1.7585833333333332</c:v>
                </c:pt>
                <c:pt idx="32">
                  <c:v>1.7585833333333332</c:v>
                </c:pt>
                <c:pt idx="33">
                  <c:v>1.7585833333333332</c:v>
                </c:pt>
                <c:pt idx="34">
                  <c:v>1.7585833333333332</c:v>
                </c:pt>
                <c:pt idx="35">
                  <c:v>1.7585833333333332</c:v>
                </c:pt>
                <c:pt idx="36">
                  <c:v>2.4703333333333335</c:v>
                </c:pt>
                <c:pt idx="37">
                  <c:v>2.4703333333333335</c:v>
                </c:pt>
                <c:pt idx="38">
                  <c:v>2.4703333333333335</c:v>
                </c:pt>
                <c:pt idx="39">
                  <c:v>2.4703333333333335</c:v>
                </c:pt>
                <c:pt idx="40">
                  <c:v>2.4703333333333335</c:v>
                </c:pt>
                <c:pt idx="41">
                  <c:v>2.4703333333333335</c:v>
                </c:pt>
                <c:pt idx="42">
                  <c:v>2.4703333333333335</c:v>
                </c:pt>
                <c:pt idx="43">
                  <c:v>2.4703333333333335</c:v>
                </c:pt>
                <c:pt idx="44">
                  <c:v>2.4703333333333335</c:v>
                </c:pt>
                <c:pt idx="45">
                  <c:v>2.4703333333333335</c:v>
                </c:pt>
                <c:pt idx="46">
                  <c:v>2.4703333333333335</c:v>
                </c:pt>
                <c:pt idx="47">
                  <c:v>2.4703333333333335</c:v>
                </c:pt>
                <c:pt idx="48">
                  <c:v>2.7099166666666665</c:v>
                </c:pt>
                <c:pt idx="49">
                  <c:v>2.7099166666666665</c:v>
                </c:pt>
                <c:pt idx="50">
                  <c:v>2.7099166666666665</c:v>
                </c:pt>
                <c:pt idx="51">
                  <c:v>2.7099166666666665</c:v>
                </c:pt>
                <c:pt idx="52">
                  <c:v>2.7099166666666665</c:v>
                </c:pt>
                <c:pt idx="53">
                  <c:v>2.7099166666666665</c:v>
                </c:pt>
                <c:pt idx="54">
                  <c:v>2.7099166666666665</c:v>
                </c:pt>
                <c:pt idx="55">
                  <c:v>2.7099166666666665</c:v>
                </c:pt>
                <c:pt idx="56">
                  <c:v>2.7099166666666665</c:v>
                </c:pt>
                <c:pt idx="57">
                  <c:v>2.7099166666666665</c:v>
                </c:pt>
                <c:pt idx="58">
                  <c:v>2.7099166666666665</c:v>
                </c:pt>
                <c:pt idx="59">
                  <c:v>2.7099166666666665</c:v>
                </c:pt>
                <c:pt idx="60">
                  <c:v>3.335</c:v>
                </c:pt>
                <c:pt idx="61">
                  <c:v>3.335</c:v>
                </c:pt>
                <c:pt idx="62">
                  <c:v>3.335</c:v>
                </c:pt>
                <c:pt idx="63">
                  <c:v>3.335</c:v>
                </c:pt>
                <c:pt idx="64">
                  <c:v>3.335</c:v>
                </c:pt>
                <c:pt idx="65">
                  <c:v>3.335</c:v>
                </c:pt>
                <c:pt idx="66">
                  <c:v>3.335</c:v>
                </c:pt>
                <c:pt idx="67">
                  <c:v>3.335</c:v>
                </c:pt>
                <c:pt idx="68">
                  <c:v>3.335</c:v>
                </c:pt>
                <c:pt idx="69">
                  <c:v>3.335</c:v>
                </c:pt>
                <c:pt idx="70">
                  <c:v>3.335</c:v>
                </c:pt>
                <c:pt idx="71">
                  <c:v>3.335</c:v>
                </c:pt>
                <c:pt idx="72">
                  <c:v>5.22</c:v>
                </c:pt>
                <c:pt idx="73">
                  <c:v>5.22</c:v>
                </c:pt>
                <c:pt idx="74">
                  <c:v>5.22</c:v>
                </c:pt>
                <c:pt idx="75">
                  <c:v>5.22</c:v>
                </c:pt>
                <c:pt idx="76">
                  <c:v>5.22</c:v>
                </c:pt>
                <c:pt idx="77">
                  <c:v>5.22</c:v>
                </c:pt>
                <c:pt idx="78">
                  <c:v>5.22</c:v>
                </c:pt>
                <c:pt idx="79">
                  <c:v>5.22</c:v>
                </c:pt>
                <c:pt idx="80">
                  <c:v>5.22</c:v>
                </c:pt>
                <c:pt idx="81">
                  <c:v>5.22</c:v>
                </c:pt>
                <c:pt idx="82">
                  <c:v>5.22</c:v>
                </c:pt>
                <c:pt idx="83">
                  <c:v>5.22</c:v>
                </c:pt>
                <c:pt idx="84">
                  <c:v>6.1644166666666669</c:v>
                </c:pt>
                <c:pt idx="85">
                  <c:v>6.1644166666666669</c:v>
                </c:pt>
                <c:pt idx="86">
                  <c:v>6.1644166666666669</c:v>
                </c:pt>
                <c:pt idx="87">
                  <c:v>6.1644166666666669</c:v>
                </c:pt>
                <c:pt idx="88">
                  <c:v>6.1644166666666669</c:v>
                </c:pt>
                <c:pt idx="89">
                  <c:v>6.1644166666666669</c:v>
                </c:pt>
                <c:pt idx="90">
                  <c:v>6.1644166666666669</c:v>
                </c:pt>
                <c:pt idx="91">
                  <c:v>6.1644166666666669</c:v>
                </c:pt>
                <c:pt idx="92">
                  <c:v>6.1644166666666669</c:v>
                </c:pt>
                <c:pt idx="93">
                  <c:v>6.1644166666666669</c:v>
                </c:pt>
                <c:pt idx="94">
                  <c:v>6.1644166666666669</c:v>
                </c:pt>
                <c:pt idx="95">
                  <c:v>6.1644166666666669</c:v>
                </c:pt>
                <c:pt idx="96">
                  <c:v>8.0534166666666671</c:v>
                </c:pt>
                <c:pt idx="97">
                  <c:v>8.0534166666666671</c:v>
                </c:pt>
                <c:pt idx="98">
                  <c:v>8.0534166666666671</c:v>
                </c:pt>
                <c:pt idx="99">
                  <c:v>8.0534166666666671</c:v>
                </c:pt>
                <c:pt idx="100">
                  <c:v>8.0534166666666671</c:v>
                </c:pt>
                <c:pt idx="101">
                  <c:v>8.0534166666666671</c:v>
                </c:pt>
                <c:pt idx="102">
                  <c:v>8.0534166666666671</c:v>
                </c:pt>
                <c:pt idx="103">
                  <c:v>8.0534166666666671</c:v>
                </c:pt>
                <c:pt idx="104">
                  <c:v>8.0534166666666671</c:v>
                </c:pt>
                <c:pt idx="105">
                  <c:v>8.0534166666666671</c:v>
                </c:pt>
                <c:pt idx="106">
                  <c:v>8.0534166666666671</c:v>
                </c:pt>
                <c:pt idx="107">
                  <c:v>8.0534166666666671</c:v>
                </c:pt>
                <c:pt idx="108">
                  <c:v>11.497333333333334</c:v>
                </c:pt>
                <c:pt idx="109">
                  <c:v>11.497333333333334</c:v>
                </c:pt>
                <c:pt idx="110">
                  <c:v>11.497333333333334</c:v>
                </c:pt>
                <c:pt idx="111">
                  <c:v>11.497333333333334</c:v>
                </c:pt>
                <c:pt idx="112">
                  <c:v>11.497333333333334</c:v>
                </c:pt>
                <c:pt idx="113">
                  <c:v>11.497333333333334</c:v>
                </c:pt>
                <c:pt idx="114">
                  <c:v>11.497333333333334</c:v>
                </c:pt>
                <c:pt idx="115">
                  <c:v>11.497333333333334</c:v>
                </c:pt>
                <c:pt idx="116">
                  <c:v>11.497333333333334</c:v>
                </c:pt>
                <c:pt idx="117">
                  <c:v>11.497333333333334</c:v>
                </c:pt>
                <c:pt idx="118">
                  <c:v>11.497333333333334</c:v>
                </c:pt>
                <c:pt idx="119">
                  <c:v>11.497333333333334</c:v>
                </c:pt>
                <c:pt idx="120">
                  <c:v>16.815000000000001</c:v>
                </c:pt>
                <c:pt idx="121">
                  <c:v>16.815000000000001</c:v>
                </c:pt>
                <c:pt idx="122">
                  <c:v>16.815000000000001</c:v>
                </c:pt>
                <c:pt idx="123">
                  <c:v>16.815000000000001</c:v>
                </c:pt>
                <c:pt idx="124">
                  <c:v>16.815000000000001</c:v>
                </c:pt>
                <c:pt idx="125">
                  <c:v>16.815000000000001</c:v>
                </c:pt>
                <c:pt idx="126">
                  <c:v>16.815000000000001</c:v>
                </c:pt>
                <c:pt idx="127">
                  <c:v>16.815000000000001</c:v>
                </c:pt>
                <c:pt idx="128">
                  <c:v>16.815000000000001</c:v>
                </c:pt>
                <c:pt idx="129">
                  <c:v>16.815000000000001</c:v>
                </c:pt>
                <c:pt idx="130">
                  <c:v>16.815000000000001</c:v>
                </c:pt>
                <c:pt idx="131">
                  <c:v>16.815000000000001</c:v>
                </c:pt>
                <c:pt idx="132">
                  <c:v>21.99925</c:v>
                </c:pt>
                <c:pt idx="133">
                  <c:v>21.99925</c:v>
                </c:pt>
                <c:pt idx="134">
                  <c:v>21.99925</c:v>
                </c:pt>
                <c:pt idx="135">
                  <c:v>21.99925</c:v>
                </c:pt>
                <c:pt idx="136">
                  <c:v>21.99925</c:v>
                </c:pt>
                <c:pt idx="137">
                  <c:v>21.99925</c:v>
                </c:pt>
                <c:pt idx="138">
                  <c:v>21.99925</c:v>
                </c:pt>
                <c:pt idx="139">
                  <c:v>21.99925</c:v>
                </c:pt>
                <c:pt idx="140">
                  <c:v>21.99925</c:v>
                </c:pt>
                <c:pt idx="141">
                  <c:v>21.99925</c:v>
                </c:pt>
                <c:pt idx="142">
                  <c:v>21.99925</c:v>
                </c:pt>
                <c:pt idx="143">
                  <c:v>21.99925</c:v>
                </c:pt>
                <c:pt idx="144">
                  <c:v>26.777166666666666</c:v>
                </c:pt>
                <c:pt idx="145">
                  <c:v>26.777166666666666</c:v>
                </c:pt>
                <c:pt idx="146">
                  <c:v>26.777166666666666</c:v>
                </c:pt>
                <c:pt idx="147">
                  <c:v>26.777166666666666</c:v>
                </c:pt>
                <c:pt idx="148">
                  <c:v>26.777166666666666</c:v>
                </c:pt>
                <c:pt idx="149">
                  <c:v>26.777166666666666</c:v>
                </c:pt>
                <c:pt idx="150">
                  <c:v>26.777166666666666</c:v>
                </c:pt>
                <c:pt idx="151">
                  <c:v>26.777166666666666</c:v>
                </c:pt>
                <c:pt idx="152">
                  <c:v>26.777166666666666</c:v>
                </c:pt>
                <c:pt idx="153">
                  <c:v>26.777166666666666</c:v>
                </c:pt>
                <c:pt idx="154">
                  <c:v>26.777166666666666</c:v>
                </c:pt>
                <c:pt idx="155">
                  <c:v>26.777166666666666</c:v>
                </c:pt>
                <c:pt idx="156">
                  <c:v>36.755499999999998</c:v>
                </c:pt>
                <c:pt idx="157">
                  <c:v>36.755499999999998</c:v>
                </c:pt>
                <c:pt idx="158">
                  <c:v>36.755499999999998</c:v>
                </c:pt>
                <c:pt idx="159">
                  <c:v>36.755499999999998</c:v>
                </c:pt>
                <c:pt idx="160">
                  <c:v>36.755499999999998</c:v>
                </c:pt>
                <c:pt idx="161">
                  <c:v>36.755499999999998</c:v>
                </c:pt>
                <c:pt idx="162">
                  <c:v>36.755499999999998</c:v>
                </c:pt>
                <c:pt idx="163">
                  <c:v>36.755499999999998</c:v>
                </c:pt>
                <c:pt idx="164">
                  <c:v>36.755499999999998</c:v>
                </c:pt>
                <c:pt idx="165">
                  <c:v>36.755499999999998</c:v>
                </c:pt>
                <c:pt idx="166">
                  <c:v>36.755499999999998</c:v>
                </c:pt>
                <c:pt idx="167">
                  <c:v>36.755499999999998</c:v>
                </c:pt>
                <c:pt idx="168">
                  <c:v>47.633833333333335</c:v>
                </c:pt>
                <c:pt idx="169">
                  <c:v>47.633833333333335</c:v>
                </c:pt>
                <c:pt idx="170">
                  <c:v>47.633833333333335</c:v>
                </c:pt>
                <c:pt idx="171">
                  <c:v>47.633833333333335</c:v>
                </c:pt>
                <c:pt idx="172">
                  <c:v>47.633833333333335</c:v>
                </c:pt>
                <c:pt idx="173">
                  <c:v>47.633833333333335</c:v>
                </c:pt>
                <c:pt idx="174">
                  <c:v>47.633833333333335</c:v>
                </c:pt>
                <c:pt idx="175">
                  <c:v>47.633833333333335</c:v>
                </c:pt>
                <c:pt idx="176">
                  <c:v>47.633833333333335</c:v>
                </c:pt>
                <c:pt idx="177">
                  <c:v>47.633833333333335</c:v>
                </c:pt>
                <c:pt idx="178">
                  <c:v>47.633833333333335</c:v>
                </c:pt>
                <c:pt idx="179">
                  <c:v>47.633833333333335</c:v>
                </c:pt>
                <c:pt idx="180">
                  <c:v>42.688666666666663</c:v>
                </c:pt>
                <c:pt idx="181">
                  <c:v>42.688666666666663</c:v>
                </c:pt>
                <c:pt idx="182">
                  <c:v>42.688666666666663</c:v>
                </c:pt>
                <c:pt idx="183">
                  <c:v>42.688666666666663</c:v>
                </c:pt>
                <c:pt idx="184">
                  <c:v>42.688666666666663</c:v>
                </c:pt>
                <c:pt idx="185">
                  <c:v>42.688666666666663</c:v>
                </c:pt>
                <c:pt idx="186">
                  <c:v>42.688666666666663</c:v>
                </c:pt>
                <c:pt idx="187">
                  <c:v>42.688666666666663</c:v>
                </c:pt>
                <c:pt idx="188">
                  <c:v>42.688666666666663</c:v>
                </c:pt>
                <c:pt idx="189">
                  <c:v>42.688666666666663</c:v>
                </c:pt>
                <c:pt idx="190">
                  <c:v>42.688666666666663</c:v>
                </c:pt>
                <c:pt idx="191">
                  <c:v>42.688666666666663</c:v>
                </c:pt>
                <c:pt idx="192">
                  <c:v>50.624916666666664</c:v>
                </c:pt>
                <c:pt idx="193">
                  <c:v>50.624916666666664</c:v>
                </c:pt>
                <c:pt idx="194">
                  <c:v>50.624916666666664</c:v>
                </c:pt>
                <c:pt idx="195">
                  <c:v>50.624916666666664</c:v>
                </c:pt>
                <c:pt idx="196">
                  <c:v>50.624916666666664</c:v>
                </c:pt>
                <c:pt idx="197">
                  <c:v>50.624916666666664</c:v>
                </c:pt>
                <c:pt idx="198">
                  <c:v>50.624916666666664</c:v>
                </c:pt>
                <c:pt idx="199">
                  <c:v>50.624916666666664</c:v>
                </c:pt>
                <c:pt idx="200">
                  <c:v>50.624916666666664</c:v>
                </c:pt>
                <c:pt idx="201">
                  <c:v>50.624916666666664</c:v>
                </c:pt>
                <c:pt idx="202">
                  <c:v>50.624916666666664</c:v>
                </c:pt>
                <c:pt idx="203">
                  <c:v>50.624916666666664</c:v>
                </c:pt>
                <c:pt idx="204">
                  <c:v>61.099416666666663</c:v>
                </c:pt>
                <c:pt idx="205">
                  <c:v>61.099416666666663</c:v>
                </c:pt>
                <c:pt idx="206">
                  <c:v>61.099416666666663</c:v>
                </c:pt>
                <c:pt idx="207">
                  <c:v>61.099416666666663</c:v>
                </c:pt>
                <c:pt idx="208">
                  <c:v>61.099416666666663</c:v>
                </c:pt>
                <c:pt idx="209">
                  <c:v>61.099416666666663</c:v>
                </c:pt>
                <c:pt idx="210">
                  <c:v>61.099416666666663</c:v>
                </c:pt>
                <c:pt idx="211">
                  <c:v>61.099416666666663</c:v>
                </c:pt>
                <c:pt idx="212">
                  <c:v>61.099416666666663</c:v>
                </c:pt>
                <c:pt idx="213">
                  <c:v>61.099416666666663</c:v>
                </c:pt>
                <c:pt idx="214">
                  <c:v>61.099416666666663</c:v>
                </c:pt>
                <c:pt idx="215">
                  <c:v>61.099416666666663</c:v>
                </c:pt>
                <c:pt idx="216">
                  <c:v>65.786749999999998</c:v>
                </c:pt>
                <c:pt idx="217">
                  <c:v>65.786749999999998</c:v>
                </c:pt>
                <c:pt idx="218">
                  <c:v>65.786749999999998</c:v>
                </c:pt>
                <c:pt idx="219">
                  <c:v>65.786749999999998</c:v>
                </c:pt>
                <c:pt idx="220">
                  <c:v>65.786749999999998</c:v>
                </c:pt>
                <c:pt idx="221">
                  <c:v>65.786749999999998</c:v>
                </c:pt>
                <c:pt idx="222">
                  <c:v>65.786749999999998</c:v>
                </c:pt>
                <c:pt idx="223">
                  <c:v>65.786749999999998</c:v>
                </c:pt>
                <c:pt idx="224">
                  <c:v>65.786749999999998</c:v>
                </c:pt>
                <c:pt idx="225">
                  <c:v>65.786749999999998</c:v>
                </c:pt>
                <c:pt idx="226">
                  <c:v>65.786749999999998</c:v>
                </c:pt>
                <c:pt idx="227">
                  <c:v>65.786749999999998</c:v>
                </c:pt>
                <c:pt idx="228">
                  <c:v>66.316500000000005</c:v>
                </c:pt>
                <c:pt idx="229">
                  <c:v>66.316500000000005</c:v>
                </c:pt>
                <c:pt idx="230">
                  <c:v>66.316500000000005</c:v>
                </c:pt>
                <c:pt idx="231">
                  <c:v>66.316500000000005</c:v>
                </c:pt>
                <c:pt idx="232">
                  <c:v>66.316500000000005</c:v>
                </c:pt>
                <c:pt idx="233">
                  <c:v>66.316500000000005</c:v>
                </c:pt>
                <c:pt idx="234">
                  <c:v>66.316500000000005</c:v>
                </c:pt>
                <c:pt idx="235">
                  <c:v>66.316500000000005</c:v>
                </c:pt>
                <c:pt idx="236">
                  <c:v>66.316500000000005</c:v>
                </c:pt>
                <c:pt idx="237">
                  <c:v>66.316500000000005</c:v>
                </c:pt>
                <c:pt idx="238">
                  <c:v>66.316500000000005</c:v>
                </c:pt>
                <c:pt idx="239">
                  <c:v>66.316500000000005</c:v>
                </c:pt>
                <c:pt idx="240">
                  <c:v>57.546166666666664</c:v>
                </c:pt>
                <c:pt idx="241">
                  <c:v>57.546166666666664</c:v>
                </c:pt>
                <c:pt idx="242">
                  <c:v>57.546166666666664</c:v>
                </c:pt>
                <c:pt idx="243">
                  <c:v>57.546166666666664</c:v>
                </c:pt>
                <c:pt idx="244">
                  <c:v>57.546166666666664</c:v>
                </c:pt>
                <c:pt idx="245">
                  <c:v>57.546166666666664</c:v>
                </c:pt>
                <c:pt idx="246">
                  <c:v>57.546166666666664</c:v>
                </c:pt>
                <c:pt idx="247">
                  <c:v>57.546166666666664</c:v>
                </c:pt>
                <c:pt idx="248">
                  <c:v>57.546166666666664</c:v>
                </c:pt>
                <c:pt idx="249">
                  <c:v>57.546166666666664</c:v>
                </c:pt>
                <c:pt idx="250">
                  <c:v>57.546166666666664</c:v>
                </c:pt>
                <c:pt idx="251">
                  <c:v>57.546166666666664</c:v>
                </c:pt>
                <c:pt idx="252">
                  <c:v>62.484000000000002</c:v>
                </c:pt>
                <c:pt idx="253">
                  <c:v>62.484000000000002</c:v>
                </c:pt>
                <c:pt idx="254">
                  <c:v>62.484000000000002</c:v>
                </c:pt>
                <c:pt idx="255">
                  <c:v>62.484000000000002</c:v>
                </c:pt>
                <c:pt idx="256">
                  <c:v>62.484000000000002</c:v>
                </c:pt>
                <c:pt idx="257">
                  <c:v>62.484000000000002</c:v>
                </c:pt>
                <c:pt idx="258">
                  <c:v>62.484000000000002</c:v>
                </c:pt>
                <c:pt idx="259">
                  <c:v>62.484000000000002</c:v>
                </c:pt>
                <c:pt idx="260">
                  <c:v>62.484000000000002</c:v>
                </c:pt>
                <c:pt idx="261">
                  <c:v>62.484000000000002</c:v>
                </c:pt>
                <c:pt idx="262">
                  <c:v>62.484000000000002</c:v>
                </c:pt>
                <c:pt idx="263">
                  <c:v>62.484000000000002</c:v>
                </c:pt>
                <c:pt idx="264">
                  <c:v>62.151666666666664</c:v>
                </c:pt>
                <c:pt idx="265">
                  <c:v>62.151666666666664</c:v>
                </c:pt>
                <c:pt idx="266">
                  <c:v>62.151666666666664</c:v>
                </c:pt>
                <c:pt idx="267">
                  <c:v>62.151666666666664</c:v>
                </c:pt>
                <c:pt idx="268">
                  <c:v>62.151666666666664</c:v>
                </c:pt>
                <c:pt idx="269">
                  <c:v>62.151666666666664</c:v>
                </c:pt>
                <c:pt idx="270">
                  <c:v>62.151666666666664</c:v>
                </c:pt>
                <c:pt idx="271">
                  <c:v>62.151666666666664</c:v>
                </c:pt>
                <c:pt idx="272">
                  <c:v>62.151666666666664</c:v>
                </c:pt>
                <c:pt idx="273">
                  <c:v>62.151666666666664</c:v>
                </c:pt>
                <c:pt idx="274">
                  <c:v>62.151666666666664</c:v>
                </c:pt>
                <c:pt idx="275">
                  <c:v>62.151666666666664</c:v>
                </c:pt>
                <c:pt idx="276">
                  <c:v>86.164500000000004</c:v>
                </c:pt>
                <c:pt idx="277">
                  <c:v>86.164500000000004</c:v>
                </c:pt>
                <c:pt idx="278">
                  <c:v>86.164500000000004</c:v>
                </c:pt>
                <c:pt idx="279">
                  <c:v>86.164500000000004</c:v>
                </c:pt>
                <c:pt idx="280">
                  <c:v>86.164500000000004</c:v>
                </c:pt>
                <c:pt idx="281">
                  <c:v>86.164500000000004</c:v>
                </c:pt>
                <c:pt idx="282">
                  <c:v>86.164500000000004</c:v>
                </c:pt>
                <c:pt idx="283">
                  <c:v>86.164500000000004</c:v>
                </c:pt>
                <c:pt idx="284">
                  <c:v>86.164500000000004</c:v>
                </c:pt>
                <c:pt idx="285">
                  <c:v>86.164500000000004</c:v>
                </c:pt>
                <c:pt idx="286">
                  <c:v>86.164500000000004</c:v>
                </c:pt>
                <c:pt idx="287">
                  <c:v>86.164500000000004</c:v>
                </c:pt>
                <c:pt idx="288">
                  <c:v>88.189666666666668</c:v>
                </c:pt>
                <c:pt idx="289">
                  <c:v>88.189666666666668</c:v>
                </c:pt>
                <c:pt idx="290">
                  <c:v>88.189666666666668</c:v>
                </c:pt>
                <c:pt idx="291">
                  <c:v>88.189666666666668</c:v>
                </c:pt>
                <c:pt idx="292">
                  <c:v>88.189666666666668</c:v>
                </c:pt>
                <c:pt idx="293">
                  <c:v>88.189666666666668</c:v>
                </c:pt>
                <c:pt idx="294">
                  <c:v>88.189666666666668</c:v>
                </c:pt>
                <c:pt idx="295">
                  <c:v>88.189666666666668</c:v>
                </c:pt>
                <c:pt idx="296">
                  <c:v>88.189666666666668</c:v>
                </c:pt>
                <c:pt idx="297">
                  <c:v>88.189666666666668</c:v>
                </c:pt>
                <c:pt idx="298">
                  <c:v>88.189666666666668</c:v>
                </c:pt>
                <c:pt idx="299">
                  <c:v>88.189666666666668</c:v>
                </c:pt>
                <c:pt idx="300">
                  <c:v>98.612583333333333</c:v>
                </c:pt>
                <c:pt idx="301">
                  <c:v>98.612583333333333</c:v>
                </c:pt>
                <c:pt idx="302">
                  <c:v>98.612583333333333</c:v>
                </c:pt>
                <c:pt idx="303">
                  <c:v>98.612583333333333</c:v>
                </c:pt>
                <c:pt idx="304">
                  <c:v>98.612583333333333</c:v>
                </c:pt>
                <c:pt idx="305">
                  <c:v>98.612583333333333</c:v>
                </c:pt>
                <c:pt idx="306">
                  <c:v>98.612583333333333</c:v>
                </c:pt>
                <c:pt idx="307">
                  <c:v>98.612583333333333</c:v>
                </c:pt>
                <c:pt idx="308">
                  <c:v>98.612583333333333</c:v>
                </c:pt>
                <c:pt idx="309">
                  <c:v>98.612583333333333</c:v>
                </c:pt>
                <c:pt idx="310">
                  <c:v>98.612583333333333</c:v>
                </c:pt>
                <c:pt idx="311">
                  <c:v>98.612583333333333</c:v>
                </c:pt>
                <c:pt idx="312">
                  <c:v>134.65366666666665</c:v>
                </c:pt>
                <c:pt idx="313">
                  <c:v>134.65366666666665</c:v>
                </c:pt>
                <c:pt idx="314">
                  <c:v>134.65366666666665</c:v>
                </c:pt>
                <c:pt idx="315">
                  <c:v>134.65366666666665</c:v>
                </c:pt>
                <c:pt idx="316">
                  <c:v>134.65366666666665</c:v>
                </c:pt>
                <c:pt idx="317">
                  <c:v>134.65366666666665</c:v>
                </c:pt>
                <c:pt idx="318">
                  <c:v>134.65366666666665</c:v>
                </c:pt>
                <c:pt idx="319">
                  <c:v>134.65366666666665</c:v>
                </c:pt>
                <c:pt idx="320">
                  <c:v>134.65366666666665</c:v>
                </c:pt>
                <c:pt idx="321">
                  <c:v>134.65366666666665</c:v>
                </c:pt>
                <c:pt idx="322">
                  <c:v>134.65366666666665</c:v>
                </c:pt>
                <c:pt idx="323">
                  <c:v>134.65366666666665</c:v>
                </c:pt>
                <c:pt idx="324">
                  <c:v>93.505583333333334</c:v>
                </c:pt>
                <c:pt idx="325">
                  <c:v>93.505583333333334</c:v>
                </c:pt>
                <c:pt idx="326">
                  <c:v>93.505583333333334</c:v>
                </c:pt>
                <c:pt idx="327">
                  <c:v>93.505583333333334</c:v>
                </c:pt>
                <c:pt idx="328">
                  <c:v>93.505583333333334</c:v>
                </c:pt>
                <c:pt idx="329">
                  <c:v>93.505583333333334</c:v>
                </c:pt>
                <c:pt idx="330">
                  <c:v>93.505583333333334</c:v>
                </c:pt>
                <c:pt idx="331">
                  <c:v>93.505583333333334</c:v>
                </c:pt>
                <c:pt idx="332">
                  <c:v>93.505583333333334</c:v>
                </c:pt>
                <c:pt idx="333">
                  <c:v>93.505583333333334</c:v>
                </c:pt>
                <c:pt idx="334">
                  <c:v>93.505583333333334</c:v>
                </c:pt>
                <c:pt idx="335">
                  <c:v>93.505583333333334</c:v>
                </c:pt>
                <c:pt idx="336">
                  <c:v>78.546750000000003</c:v>
                </c:pt>
                <c:pt idx="337">
                  <c:v>78.546750000000003</c:v>
                </c:pt>
                <c:pt idx="338">
                  <c:v>78.546750000000003</c:v>
                </c:pt>
                <c:pt idx="339">
                  <c:v>78.546750000000003</c:v>
                </c:pt>
                <c:pt idx="340">
                  <c:v>78.546750000000003</c:v>
                </c:pt>
                <c:pt idx="341">
                  <c:v>78.546750000000003</c:v>
                </c:pt>
                <c:pt idx="342">
                  <c:v>78.546750000000003</c:v>
                </c:pt>
                <c:pt idx="343">
                  <c:v>78.546750000000003</c:v>
                </c:pt>
                <c:pt idx="344">
                  <c:v>78.546750000000003</c:v>
                </c:pt>
                <c:pt idx="345">
                  <c:v>78.546750000000003</c:v>
                </c:pt>
                <c:pt idx="346">
                  <c:v>78.546750000000003</c:v>
                </c:pt>
                <c:pt idx="347">
                  <c:v>78.546750000000003</c:v>
                </c:pt>
                <c:pt idx="348">
                  <c:v>71.042166666666674</c:v>
                </c:pt>
                <c:pt idx="349">
                  <c:v>71.042166666666674</c:v>
                </c:pt>
                <c:pt idx="350">
                  <c:v>71.042166666666674</c:v>
                </c:pt>
                <c:pt idx="351">
                  <c:v>71.042166666666674</c:v>
                </c:pt>
                <c:pt idx="352">
                  <c:v>71.042166666666674</c:v>
                </c:pt>
                <c:pt idx="353">
                  <c:v>71.042166666666674</c:v>
                </c:pt>
                <c:pt idx="354">
                  <c:v>71.042166666666674</c:v>
                </c:pt>
                <c:pt idx="355">
                  <c:v>71.042166666666674</c:v>
                </c:pt>
                <c:pt idx="356">
                  <c:v>71.042166666666674</c:v>
                </c:pt>
                <c:pt idx="357">
                  <c:v>71.042166666666674</c:v>
                </c:pt>
                <c:pt idx="358">
                  <c:v>71.042166666666674</c:v>
                </c:pt>
                <c:pt idx="359">
                  <c:v>71.042166666666674</c:v>
                </c:pt>
                <c:pt idx="360">
                  <c:v>87.443416666666678</c:v>
                </c:pt>
                <c:pt idx="361">
                  <c:v>87.443416666666678</c:v>
                </c:pt>
                <c:pt idx="362">
                  <c:v>87.443416666666678</c:v>
                </c:pt>
                <c:pt idx="363">
                  <c:v>87.443416666666678</c:v>
                </c:pt>
                <c:pt idx="364">
                  <c:v>87.443416666666678</c:v>
                </c:pt>
                <c:pt idx="365">
                  <c:v>87.443416666666678</c:v>
                </c:pt>
                <c:pt idx="366">
                  <c:v>87.443416666666678</c:v>
                </c:pt>
                <c:pt idx="367">
                  <c:v>87.443416666666678</c:v>
                </c:pt>
                <c:pt idx="368">
                  <c:v>87.443416666666678</c:v>
                </c:pt>
                <c:pt idx="369">
                  <c:v>87.443416666666678</c:v>
                </c:pt>
                <c:pt idx="370">
                  <c:v>87.443416666666678</c:v>
                </c:pt>
                <c:pt idx="371">
                  <c:v>87.443416666666678</c:v>
                </c:pt>
                <c:pt idx="372">
                  <c:v>89.822999999999993</c:v>
                </c:pt>
                <c:pt idx="373">
                  <c:v>89.822999999999993</c:v>
                </c:pt>
                <c:pt idx="374">
                  <c:v>89.822999999999993</c:v>
                </c:pt>
                <c:pt idx="375">
                  <c:v>89.822999999999993</c:v>
                </c:pt>
                <c:pt idx="376">
                  <c:v>89.822999999999993</c:v>
                </c:pt>
                <c:pt idx="377">
                  <c:v>89.822999999999993</c:v>
                </c:pt>
                <c:pt idx="378">
                  <c:v>89.822999999999993</c:v>
                </c:pt>
                <c:pt idx="379">
                  <c:v>89.822999999999993</c:v>
                </c:pt>
                <c:pt idx="380">
                  <c:v>89.822999999999993</c:v>
                </c:pt>
                <c:pt idx="381">
                  <c:v>89.822999999999993</c:v>
                </c:pt>
                <c:pt idx="382">
                  <c:v>89.822999999999993</c:v>
                </c:pt>
                <c:pt idx="383">
                  <c:v>89.822999999999993</c:v>
                </c:pt>
                <c:pt idx="384">
                  <c:v>95.464500000000001</c:v>
                </c:pt>
                <c:pt idx="385">
                  <c:v>95.464500000000001</c:v>
                </c:pt>
                <c:pt idx="386">
                  <c:v>95.464500000000001</c:v>
                </c:pt>
                <c:pt idx="387">
                  <c:v>95.464500000000001</c:v>
                </c:pt>
                <c:pt idx="388">
                  <c:v>95.464500000000001</c:v>
                </c:pt>
                <c:pt idx="389">
                  <c:v>95.464500000000001</c:v>
                </c:pt>
                <c:pt idx="390">
                  <c:v>95.464500000000001</c:v>
                </c:pt>
                <c:pt idx="391">
                  <c:v>95.464500000000001</c:v>
                </c:pt>
                <c:pt idx="392">
                  <c:v>95.464500000000001</c:v>
                </c:pt>
                <c:pt idx="393">
                  <c:v>95.464500000000001</c:v>
                </c:pt>
                <c:pt idx="394">
                  <c:v>95.464500000000001</c:v>
                </c:pt>
                <c:pt idx="395">
                  <c:v>95.464500000000001</c:v>
                </c:pt>
                <c:pt idx="396">
                  <c:v>101.07383333333333</c:v>
                </c:pt>
                <c:pt idx="397">
                  <c:v>101.07383333333333</c:v>
                </c:pt>
                <c:pt idx="398">
                  <c:v>101.07383333333333</c:v>
                </c:pt>
                <c:pt idx="399">
                  <c:v>101.07383333333333</c:v>
                </c:pt>
                <c:pt idx="400">
                  <c:v>101.07383333333333</c:v>
                </c:pt>
                <c:pt idx="401">
                  <c:v>101.07383333333333</c:v>
                </c:pt>
                <c:pt idx="402">
                  <c:v>101.07383333333333</c:v>
                </c:pt>
                <c:pt idx="403">
                  <c:v>101.07383333333333</c:v>
                </c:pt>
                <c:pt idx="404">
                  <c:v>101.07383333333333</c:v>
                </c:pt>
                <c:pt idx="405">
                  <c:v>101.07383333333333</c:v>
                </c:pt>
                <c:pt idx="406">
                  <c:v>101.07383333333333</c:v>
                </c:pt>
                <c:pt idx="407">
                  <c:v>101.07383333333333</c:v>
                </c:pt>
                <c:pt idx="408">
                  <c:v>81.591750000000005</c:v>
                </c:pt>
                <c:pt idx="409">
                  <c:v>81.591750000000005</c:v>
                </c:pt>
                <c:pt idx="410">
                  <c:v>81.591750000000005</c:v>
                </c:pt>
                <c:pt idx="411">
                  <c:v>81.591750000000005</c:v>
                </c:pt>
                <c:pt idx="412">
                  <c:v>81.591750000000005</c:v>
                </c:pt>
                <c:pt idx="413">
                  <c:v>81.591750000000005</c:v>
                </c:pt>
                <c:pt idx="414">
                  <c:v>81.591750000000005</c:v>
                </c:pt>
                <c:pt idx="415">
                  <c:v>81.591750000000005</c:v>
                </c:pt>
                <c:pt idx="416">
                  <c:v>81.591750000000005</c:v>
                </c:pt>
                <c:pt idx="417">
                  <c:v>81.591750000000005</c:v>
                </c:pt>
                <c:pt idx="418">
                  <c:v>81.591750000000005</c:v>
                </c:pt>
                <c:pt idx="419">
                  <c:v>81.591750000000005</c:v>
                </c:pt>
                <c:pt idx="420">
                  <c:v>105.94916666666667</c:v>
                </c:pt>
                <c:pt idx="421">
                  <c:v>105.94916666666667</c:v>
                </c:pt>
                <c:pt idx="422">
                  <c:v>105.94916666666667</c:v>
                </c:pt>
                <c:pt idx="423">
                  <c:v>105.94916666666667</c:v>
                </c:pt>
                <c:pt idx="424">
                  <c:v>105.94916666666667</c:v>
                </c:pt>
                <c:pt idx="425">
                  <c:v>105.94916666666667</c:v>
                </c:pt>
                <c:pt idx="426">
                  <c:v>105.94916666666667</c:v>
                </c:pt>
                <c:pt idx="427">
                  <c:v>105.94916666666667</c:v>
                </c:pt>
                <c:pt idx="428">
                  <c:v>105.94916666666667</c:v>
                </c:pt>
                <c:pt idx="429">
                  <c:v>105.94916666666667</c:v>
                </c:pt>
                <c:pt idx="430">
                  <c:v>105.94916666666667</c:v>
                </c:pt>
                <c:pt idx="431">
                  <c:v>105.94916666666667</c:v>
                </c:pt>
                <c:pt idx="432">
                  <c:v>125.58499999999999</c:v>
                </c:pt>
                <c:pt idx="433">
                  <c:v>125.58499999999999</c:v>
                </c:pt>
                <c:pt idx="434">
                  <c:v>125.58499999999999</c:v>
                </c:pt>
                <c:pt idx="435">
                  <c:v>125.58499999999999</c:v>
                </c:pt>
                <c:pt idx="436">
                  <c:v>125.58499999999999</c:v>
                </c:pt>
                <c:pt idx="437">
                  <c:v>125.58499999999999</c:v>
                </c:pt>
                <c:pt idx="438">
                  <c:v>125.58499999999999</c:v>
                </c:pt>
                <c:pt idx="439">
                  <c:v>125.58499999999999</c:v>
                </c:pt>
                <c:pt idx="440">
                  <c:v>125.58499999999999</c:v>
                </c:pt>
                <c:pt idx="441">
                  <c:v>125.58499999999999</c:v>
                </c:pt>
                <c:pt idx="442">
                  <c:v>125.58499999999999</c:v>
                </c:pt>
                <c:pt idx="443">
                  <c:v>125.58499999999999</c:v>
                </c:pt>
                <c:pt idx="444">
                  <c:v>114.05891666666668</c:v>
                </c:pt>
                <c:pt idx="445">
                  <c:v>114.05891666666668</c:v>
                </c:pt>
                <c:pt idx="446">
                  <c:v>114.05891666666668</c:v>
                </c:pt>
                <c:pt idx="447">
                  <c:v>114.05891666666668</c:v>
                </c:pt>
                <c:pt idx="448">
                  <c:v>114.05891666666668</c:v>
                </c:pt>
                <c:pt idx="449">
                  <c:v>114.05891666666668</c:v>
                </c:pt>
                <c:pt idx="450">
                  <c:v>114.05891666666668</c:v>
                </c:pt>
                <c:pt idx="451">
                  <c:v>114.05891666666668</c:v>
                </c:pt>
                <c:pt idx="452">
                  <c:v>114.05891666666668</c:v>
                </c:pt>
                <c:pt idx="453">
                  <c:v>114.05891666666668</c:v>
                </c:pt>
                <c:pt idx="454">
                  <c:v>114.05891666666668</c:v>
                </c:pt>
                <c:pt idx="455">
                  <c:v>114.05891666666668</c:v>
                </c:pt>
                <c:pt idx="456">
                  <c:v>126.39</c:v>
                </c:pt>
                <c:pt idx="457">
                  <c:v>126.39</c:v>
                </c:pt>
                <c:pt idx="458">
                  <c:v>126.39</c:v>
                </c:pt>
                <c:pt idx="459">
                  <c:v>126.39</c:v>
                </c:pt>
                <c:pt idx="460">
                  <c:v>126.39</c:v>
                </c:pt>
                <c:pt idx="461">
                  <c:v>126.39</c:v>
                </c:pt>
                <c:pt idx="462">
                  <c:v>126.39</c:v>
                </c:pt>
                <c:pt idx="463">
                  <c:v>126.39</c:v>
                </c:pt>
                <c:pt idx="464">
                  <c:v>126.39</c:v>
                </c:pt>
                <c:pt idx="465">
                  <c:v>126.39</c:v>
                </c:pt>
                <c:pt idx="466">
                  <c:v>126.39</c:v>
                </c:pt>
                <c:pt idx="467">
                  <c:v>126.39</c:v>
                </c:pt>
                <c:pt idx="468">
                  <c:v>128.08333333333331</c:v>
                </c:pt>
                <c:pt idx="469">
                  <c:v>128.08333333333331</c:v>
                </c:pt>
                <c:pt idx="470">
                  <c:v>128.08333333333331</c:v>
                </c:pt>
                <c:pt idx="471">
                  <c:v>128.08333333333331</c:v>
                </c:pt>
                <c:pt idx="472">
                  <c:v>128.08333333333331</c:v>
                </c:pt>
                <c:pt idx="473">
                  <c:v>128.08333333333331</c:v>
                </c:pt>
                <c:pt idx="474">
                  <c:v>128.08333333333331</c:v>
                </c:pt>
                <c:pt idx="475">
                  <c:v>128.08333333333331</c:v>
                </c:pt>
                <c:pt idx="476">
                  <c:v>128.08333333333331</c:v>
                </c:pt>
                <c:pt idx="477">
                  <c:v>123.35315844726563</c:v>
                </c:pt>
                <c:pt idx="478">
                  <c:v>117.80495965576172</c:v>
                </c:pt>
                <c:pt idx="479">
                  <c:v>123.36026104736328</c:v>
                </c:pt>
                <c:pt idx="480">
                  <c:v>123.79951495361328</c:v>
                </c:pt>
                <c:pt idx="481">
                  <c:v>119.39951373291015</c:v>
                </c:pt>
                <c:pt idx="482">
                  <c:v>120.0087544555664</c:v>
                </c:pt>
                <c:pt idx="483">
                  <c:v>112.12764849853515</c:v>
                </c:pt>
                <c:pt idx="484">
                  <c:v>113.46091766357422</c:v>
                </c:pt>
                <c:pt idx="485">
                  <c:v>108.32519262695313</c:v>
                </c:pt>
                <c:pt idx="486">
                  <c:v>103.49837243652344</c:v>
                </c:pt>
                <c:pt idx="487">
                  <c:v>100.58152728271484</c:v>
                </c:pt>
                <c:pt idx="488">
                  <c:v>95.843677978515629</c:v>
                </c:pt>
                <c:pt idx="489">
                  <c:v>90.190603637695318</c:v>
                </c:pt>
                <c:pt idx="490">
                  <c:v>86.16595678710938</c:v>
                </c:pt>
                <c:pt idx="491">
                  <c:v>73.420853820800787</c:v>
                </c:pt>
                <c:pt idx="492">
                  <c:v>54.286010009765626</c:v>
                </c:pt>
                <c:pt idx="493">
                  <c:v>55.702926269531247</c:v>
                </c:pt>
                <c:pt idx="494">
                  <c:v>66.850205444335941</c:v>
                </c:pt>
                <c:pt idx="495">
                  <c:v>71.93309771728515</c:v>
                </c:pt>
                <c:pt idx="496">
                  <c:v>73.126128784179684</c:v>
                </c:pt>
                <c:pt idx="497">
                  <c:v>80.831664367675785</c:v>
                </c:pt>
                <c:pt idx="498">
                  <c:v>88.080083129882809</c:v>
                </c:pt>
                <c:pt idx="499">
                  <c:v>80.726710449218757</c:v>
                </c:pt>
                <c:pt idx="500">
                  <c:v>83.339594970703132</c:v>
                </c:pt>
                <c:pt idx="501">
                  <c:v>81.738380126953132</c:v>
                </c:pt>
                <c:pt idx="502">
                  <c:v>83.641360107421875</c:v>
                </c:pt>
                <c:pt idx="503">
                  <c:v>83.595090454101566</c:v>
                </c:pt>
                <c:pt idx="504">
                  <c:v>85.516981323242192</c:v>
                </c:pt>
                <c:pt idx="505">
                  <c:v>79.059322204589847</c:v>
                </c:pt>
                <c:pt idx="506">
                  <c:v>79.428851989746093</c:v>
                </c:pt>
                <c:pt idx="507">
                  <c:v>80.020250610351567</c:v>
                </c:pt>
                <c:pt idx="508">
                  <c:v>76.625324829101558</c:v>
                </c:pt>
                <c:pt idx="509">
                  <c:v>62.951538818359374</c:v>
                </c:pt>
                <c:pt idx="510">
                  <c:v>54.165568664550783</c:v>
                </c:pt>
                <c:pt idx="511">
                  <c:v>73.977846069335939</c:v>
                </c:pt>
                <c:pt idx="512">
                  <c:v>79.777819458007812</c:v>
                </c:pt>
                <c:pt idx="513">
                  <c:v>84.424862792968753</c:v>
                </c:pt>
                <c:pt idx="514">
                  <c:v>86.31698675537109</c:v>
                </c:pt>
                <c:pt idx="515">
                  <c:v>87.399289733886718</c:v>
                </c:pt>
                <c:pt idx="516">
                  <c:v>87.580737670898444</c:v>
                </c:pt>
                <c:pt idx="517">
                  <c:v>91.786793518066403</c:v>
                </c:pt>
                <c:pt idx="518">
                  <c:v>90.789923400878905</c:v>
                </c:pt>
                <c:pt idx="519">
                  <c:v>89.291512145996094</c:v>
                </c:pt>
                <c:pt idx="520">
                  <c:v>90.066833374023432</c:v>
                </c:pt>
                <c:pt idx="521">
                  <c:v>97.535984008789057</c:v>
                </c:pt>
                <c:pt idx="522">
                  <c:v>95.669110534667965</c:v>
                </c:pt>
                <c:pt idx="523">
                  <c:v>99.057565551757818</c:v>
                </c:pt>
                <c:pt idx="524">
                  <c:v>101.10261865234375</c:v>
                </c:pt>
                <c:pt idx="525">
                  <c:v>98.874677612304694</c:v>
                </c:pt>
                <c:pt idx="526">
                  <c:v>98.781982421875</c:v>
                </c:pt>
                <c:pt idx="527">
                  <c:v>97.513671142578119</c:v>
                </c:pt>
                <c:pt idx="528">
                  <c:v>98.982637390136716</c:v>
                </c:pt>
                <c:pt idx="529">
                  <c:v>98.110663757324218</c:v>
                </c:pt>
                <c:pt idx="530">
                  <c:v>95.348711730957035</c:v>
                </c:pt>
                <c:pt idx="531">
                  <c:v>91.823308715820318</c:v>
                </c:pt>
                <c:pt idx="532">
                  <c:v>93.497314208984378</c:v>
                </c:pt>
                <c:pt idx="533">
                  <c:v>89.792876831054684</c:v>
                </c:pt>
                <c:pt idx="534">
                  <c:v>99.403208007812495</c:v>
                </c:pt>
                <c:pt idx="535">
                  <c:v>97.220279296875006</c:v>
                </c:pt>
                <c:pt idx="536">
                  <c:v>98.114429809570311</c:v>
                </c:pt>
                <c:pt idx="537">
                  <c:v>103.0805712890625</c:v>
                </c:pt>
                <c:pt idx="538">
                  <c:v>105.07080529785156</c:v>
                </c:pt>
                <c:pt idx="539">
                  <c:v>113.58529974365234</c:v>
                </c:pt>
                <c:pt idx="540">
                  <c:v>104.80127789306641</c:v>
                </c:pt>
                <c:pt idx="541">
                  <c:v>103.5695853881836</c:v>
                </c:pt>
                <c:pt idx="542">
                  <c:v>99.402378723144537</c:v>
                </c:pt>
                <c:pt idx="543">
                  <c:v>99.980653625488287</c:v>
                </c:pt>
                <c:pt idx="544">
                  <c:v>103.34986297607422</c:v>
                </c:pt>
                <c:pt idx="545">
                  <c:v>101.01684161376953</c:v>
                </c:pt>
                <c:pt idx="546">
                  <c:v>89.101007934570319</c:v>
                </c:pt>
                <c:pt idx="547">
                  <c:v>88.288604431152351</c:v>
                </c:pt>
                <c:pt idx="548">
                  <c:v>73.649468811035163</c:v>
                </c:pt>
                <c:pt idx="549">
                  <c:v>65.835854125976567</c:v>
                </c:pt>
                <c:pt idx="550">
                  <c:v>67.031073699951179</c:v>
                </c:pt>
                <c:pt idx="551">
                  <c:v>70.763260772705081</c:v>
                </c:pt>
                <c:pt idx="552">
                  <c:v>74.426583770751947</c:v>
                </c:pt>
                <c:pt idx="553">
                  <c:v>74.099338378906253</c:v>
                </c:pt>
                <c:pt idx="554">
                  <c:v>75.178117156982424</c:v>
                </c:pt>
                <c:pt idx="555">
                  <c:v>72.09658172607422</c:v>
                </c:pt>
                <c:pt idx="556">
                  <c:v>67.258250579833984</c:v>
                </c:pt>
                <c:pt idx="557">
                  <c:v>72.321841491699217</c:v>
                </c:pt>
                <c:pt idx="558">
                  <c:v>73.036031249999994</c:v>
                </c:pt>
                <c:pt idx="559">
                  <c:v>73.658115356445307</c:v>
                </c:pt>
                <c:pt idx="560">
                  <c:v>75.234701782226566</c:v>
                </c:pt>
                <c:pt idx="561">
                  <c:v>73.62241165161133</c:v>
                </c:pt>
                <c:pt idx="562">
                  <c:v>67.971852905273437</c:v>
                </c:pt>
                <c:pt idx="563">
                  <c:v>60.8622946472168</c:v>
                </c:pt>
                <c:pt idx="564">
                  <c:v>61.495779724121093</c:v>
                </c:pt>
                <c:pt idx="565">
                  <c:v>59.54938040161133</c:v>
                </c:pt>
                <c:pt idx="566">
                  <c:v>56.381705444335935</c:v>
                </c:pt>
                <c:pt idx="567">
                  <c:v>60.234580291748046</c:v>
                </c:pt>
                <c:pt idx="568">
                  <c:v>63.753371276855468</c:v>
                </c:pt>
                <c:pt idx="569">
                  <c:v>57.375590667724609</c:v>
                </c:pt>
                <c:pt idx="570">
                  <c:v>63.961616882324222</c:v>
                </c:pt>
                <c:pt idx="571">
                  <c:v>57.857898040771481</c:v>
                </c:pt>
                <c:pt idx="572">
                  <c:v>56.238588043212893</c:v>
                </c:pt>
                <c:pt idx="573">
                  <c:v>54.575992279052734</c:v>
                </c:pt>
                <c:pt idx="574">
                  <c:v>54.952173767089846</c:v>
                </c:pt>
                <c:pt idx="575">
                  <c:v>55.001440887451174</c:v>
                </c:pt>
                <c:pt idx="576">
                  <c:v>50.120074127197263</c:v>
                </c:pt>
                <c:pt idx="577">
                  <c:v>44.766268615722659</c:v>
                </c:pt>
                <c:pt idx="578">
                  <c:v>43.676631622314453</c:v>
                </c:pt>
                <c:pt idx="579">
                  <c:v>46.221474975585934</c:v>
                </c:pt>
                <c:pt idx="580">
                  <c:v>43.573355285644531</c:v>
                </c:pt>
                <c:pt idx="581">
                  <c:v>43.298726074218749</c:v>
                </c:pt>
                <c:pt idx="582">
                  <c:v>41.571478118896486</c:v>
                </c:pt>
                <c:pt idx="583">
                  <c:v>43.100672546386718</c:v>
                </c:pt>
                <c:pt idx="584">
                  <c:v>47.854898132324216</c:v>
                </c:pt>
                <c:pt idx="585">
                  <c:v>49.363347229003907</c:v>
                </c:pt>
                <c:pt idx="586">
                  <c:v>50.784193664550784</c:v>
                </c:pt>
                <c:pt idx="587">
                  <c:v>44.309443298339843</c:v>
                </c:pt>
                <c:pt idx="588">
                  <c:v>45.62185559082031</c:v>
                </c:pt>
                <c:pt idx="589">
                  <c:v>42.892765686035155</c:v>
                </c:pt>
                <c:pt idx="590">
                  <c:v>39.739375000000003</c:v>
                </c:pt>
                <c:pt idx="591">
                  <c:v>36.849976562499997</c:v>
                </c:pt>
                <c:pt idx="592">
                  <c:v>38.543118408203128</c:v>
                </c:pt>
                <c:pt idx="593">
                  <c:v>39.535133636474612</c:v>
                </c:pt>
                <c:pt idx="594">
                  <c:v>39.413861389160154</c:v>
                </c:pt>
                <c:pt idx="595">
                  <c:v>39.708613098144532</c:v>
                </c:pt>
                <c:pt idx="596">
                  <c:v>34.029617736816405</c:v>
                </c:pt>
                <c:pt idx="597">
                  <c:v>29.451987396240234</c:v>
                </c:pt>
                <c:pt idx="598">
                  <c:v>30.093992828369142</c:v>
                </c:pt>
                <c:pt idx="599">
                  <c:v>28.273070220947265</c:v>
                </c:pt>
                <c:pt idx="600">
                  <c:v>28.969771087646485</c:v>
                </c:pt>
                <c:pt idx="601">
                  <c:v>28.083653808593748</c:v>
                </c:pt>
                <c:pt idx="602">
                  <c:v>28.42686508178711</c:v>
                </c:pt>
                <c:pt idx="603">
                  <c:v>26.264827911376955</c:v>
                </c:pt>
                <c:pt idx="604">
                  <c:v>26.670742340087891</c:v>
                </c:pt>
                <c:pt idx="605">
                  <c:v>28.056699432373048</c:v>
                </c:pt>
                <c:pt idx="606">
                  <c:v>26.631362243652344</c:v>
                </c:pt>
                <c:pt idx="607">
                  <c:v>26.133923309326171</c:v>
                </c:pt>
                <c:pt idx="608">
                  <c:v>27.696061584472655</c:v>
                </c:pt>
                <c:pt idx="609">
                  <c:v>26.43701824951172</c:v>
                </c:pt>
                <c:pt idx="610">
                  <c:v>27.349402954101564</c:v>
                </c:pt>
                <c:pt idx="611">
                  <c:v>27.949032287597657</c:v>
                </c:pt>
                <c:pt idx="612">
                  <c:v>27.930856994628908</c:v>
                </c:pt>
                <c:pt idx="613">
                  <c:v>28.167029663085938</c:v>
                </c:pt>
                <c:pt idx="614">
                  <c:v>25.80313018798828</c:v>
                </c:pt>
                <c:pt idx="615">
                  <c:v>29.439196350097657</c:v>
                </c:pt>
                <c:pt idx="616">
                  <c:v>30.147371063232423</c:v>
                </c:pt>
                <c:pt idx="617">
                  <c:v>29.475763793945312</c:v>
                </c:pt>
                <c:pt idx="618">
                  <c:v>30.290892150878907</c:v>
                </c:pt>
                <c:pt idx="619">
                  <c:v>30.368222564697266</c:v>
                </c:pt>
                <c:pt idx="620">
                  <c:v>30.692782043457033</c:v>
                </c:pt>
                <c:pt idx="621">
                  <c:v>30.229646392822264</c:v>
                </c:pt>
                <c:pt idx="622">
                  <c:v>30.554024810791017</c:v>
                </c:pt>
                <c:pt idx="623">
                  <c:v>31.548482330322265</c:v>
                </c:pt>
                <c:pt idx="624">
                  <c:v>31.009867828369142</c:v>
                </c:pt>
                <c:pt idx="625">
                  <c:v>31.930433441162108</c:v>
                </c:pt>
                <c:pt idx="626">
                  <c:v>29.239045989990235</c:v>
                </c:pt>
                <c:pt idx="627">
                  <c:v>31.96755795288086</c:v>
                </c:pt>
                <c:pt idx="628">
                  <c:v>35.098685119628904</c:v>
                </c:pt>
                <c:pt idx="629">
                  <c:v>35.651100097656247</c:v>
                </c:pt>
                <c:pt idx="630">
                  <c:v>37.35681903076172</c:v>
                </c:pt>
                <c:pt idx="631">
                  <c:v>35.740458496093751</c:v>
                </c:pt>
                <c:pt idx="632">
                  <c:v>34.183005859375001</c:v>
                </c:pt>
                <c:pt idx="633">
                  <c:v>36.166261322021484</c:v>
                </c:pt>
                <c:pt idx="634">
                  <c:v>36.502930892944335</c:v>
                </c:pt>
                <c:pt idx="635">
                  <c:v>36.159087860107419</c:v>
                </c:pt>
                <c:pt idx="636">
                  <c:v>36.702024322509764</c:v>
                </c:pt>
                <c:pt idx="637">
                  <c:v>34.870831573486328</c:v>
                </c:pt>
                <c:pt idx="638">
                  <c:v>34.383299652099609</c:v>
                </c:pt>
                <c:pt idx="639">
                  <c:v>35.889043121337892</c:v>
                </c:pt>
                <c:pt idx="640">
                  <c:v>39.27836651611328</c:v>
                </c:pt>
                <c:pt idx="641">
                  <c:v>40.894362854003909</c:v>
                </c:pt>
                <c:pt idx="642">
                  <c:v>41.842108337402344</c:v>
                </c:pt>
                <c:pt idx="643">
                  <c:v>49.218588592529294</c:v>
                </c:pt>
                <c:pt idx="644">
                  <c:v>56.346721008300783</c:v>
                </c:pt>
                <c:pt idx="645">
                  <c:v>42.257849395751954</c:v>
                </c:pt>
                <c:pt idx="646">
                  <c:v>32.940667816162112</c:v>
                </c:pt>
                <c:pt idx="647">
                  <c:v>28.156347412109376</c:v>
                </c:pt>
                <c:pt idx="648">
                  <c:v>37.338470000000001</c:v>
                </c:pt>
                <c:pt idx="649">
                  <c:v>36.450620000000001</c:v>
                </c:pt>
                <c:pt idx="650">
                  <c:v>32.712130000000002</c:v>
                </c:pt>
                <c:pt idx="651">
                  <c:v>43.652900000000002</c:v>
                </c:pt>
                <c:pt idx="652">
                  <c:v>49.657620000000001</c:v>
                </c:pt>
                <c:pt idx="653">
                  <c:v>56.731610000000003</c:v>
                </c:pt>
                <c:pt idx="654">
                  <c:v>58.401609999999998</c:v>
                </c:pt>
                <c:pt idx="655">
                  <c:v>61.333179999999999</c:v>
                </c:pt>
                <c:pt idx="656">
                  <c:v>70.186700000000002</c:v>
                </c:pt>
                <c:pt idx="657">
                  <c:v>50.478769999999997</c:v>
                </c:pt>
                <c:pt idx="658">
                  <c:v>40.30659</c:v>
                </c:pt>
                <c:pt idx="659">
                  <c:v>34.933160000000001</c:v>
                </c:pt>
                <c:pt idx="660">
                  <c:v>32.143259999999998</c:v>
                </c:pt>
                <c:pt idx="661">
                  <c:v>30.840769999999999</c:v>
                </c:pt>
                <c:pt idx="662">
                  <c:v>30.665569999999999</c:v>
                </c:pt>
                <c:pt idx="663">
                  <c:v>37.021980000000006</c:v>
                </c:pt>
                <c:pt idx="664">
                  <c:v>38.10145</c:v>
                </c:pt>
                <c:pt idx="665">
                  <c:v>38.397480000000002</c:v>
                </c:pt>
                <c:pt idx="666">
                  <c:v>37.533470000000001</c:v>
                </c:pt>
                <c:pt idx="667">
                  <c:v>36.420349999999999</c:v>
                </c:pt>
                <c:pt idx="668">
                  <c:v>40.594339999999995</c:v>
                </c:pt>
                <c:pt idx="669">
                  <c:v>40.249569999999999</c:v>
                </c:pt>
                <c:pt idx="670">
                  <c:v>43.042059999999999</c:v>
                </c:pt>
                <c:pt idx="671">
                  <c:v>42.416059999999995</c:v>
                </c:pt>
                <c:pt idx="672">
                  <c:v>40.744459999999997</c:v>
                </c:pt>
                <c:pt idx="673">
                  <c:v>42.113529999999997</c:v>
                </c:pt>
                <c:pt idx="674">
                  <c:v>44.012699999999995</c:v>
                </c:pt>
                <c:pt idx="675">
                  <c:v>40.505339999999997</c:v>
                </c:pt>
                <c:pt idx="676">
                  <c:v>44.331060000000001</c:v>
                </c:pt>
                <c:pt idx="677">
                  <c:v>44.254899999999999</c:v>
                </c:pt>
                <c:pt idx="678">
                  <c:v>46.999079999999999</c:v>
                </c:pt>
                <c:pt idx="679">
                  <c:v>50.102519999999998</c:v>
                </c:pt>
                <c:pt idx="680">
                  <c:v>46.761379999999996</c:v>
                </c:pt>
                <c:pt idx="681">
                  <c:v>48.729349999999997</c:v>
                </c:pt>
                <c:pt idx="682">
                  <c:v>52.223239999999997</c:v>
                </c:pt>
                <c:pt idx="683">
                  <c:v>57.824169999999995</c:v>
                </c:pt>
                <c:pt idx="684">
                  <c:v>61.235250000000001</c:v>
                </c:pt>
                <c:pt idx="685">
                  <c:v>58.984400000000001</c:v>
                </c:pt>
                <c:pt idx="686">
                  <c:v>54.282350000000001</c:v>
                </c:pt>
                <c:pt idx="687">
                  <c:v>50.87565</c:v>
                </c:pt>
                <c:pt idx="688">
                  <c:v>27.3383</c:v>
                </c:pt>
                <c:pt idx="689">
                  <c:v>15.643739999999999</c:v>
                </c:pt>
                <c:pt idx="690">
                  <c:v>15.19173</c:v>
                </c:pt>
                <c:pt idx="691">
                  <c:v>18.384130000000003</c:v>
                </c:pt>
                <c:pt idx="692">
                  <c:v>22.100650000000002</c:v>
                </c:pt>
                <c:pt idx="693">
                  <c:v>26.017229999999998</c:v>
                </c:pt>
                <c:pt idx="694">
                  <c:v>30.946840000000002</c:v>
                </c:pt>
                <c:pt idx="695">
                  <c:v>32.161490000000001</c:v>
                </c:pt>
                <c:pt idx="696">
                  <c:v>32.489319999999999</c:v>
                </c:pt>
                <c:pt idx="697">
                  <c:v>36.714089999999999</c:v>
                </c:pt>
                <c:pt idx="698">
                  <c:v>38.612929999999999</c:v>
                </c:pt>
                <c:pt idx="699">
                  <c:v>42.874070000000003</c:v>
                </c:pt>
                <c:pt idx="700">
                  <c:v>42.552260000000004</c:v>
                </c:pt>
                <c:pt idx="701">
                  <c:v>45.990410000000004</c:v>
                </c:pt>
                <c:pt idx="702">
                  <c:v>48.45872</c:v>
                </c:pt>
                <c:pt idx="703">
                  <c:v>48.620139999999999</c:v>
                </c:pt>
                <c:pt idx="704">
                  <c:v>43.15063</c:v>
                </c:pt>
                <c:pt idx="705">
                  <c:v>41.077510000000004</c:v>
                </c:pt>
                <c:pt idx="706">
                  <c:v>46.66066</c:v>
                </c:pt>
                <c:pt idx="707">
                  <c:v>51.577629999999999</c:v>
                </c:pt>
                <c:pt idx="708">
                  <c:v>58.307499999999997</c:v>
                </c:pt>
                <c:pt idx="709">
                  <c:v>60.069420000000001</c:v>
                </c:pt>
                <c:pt idx="710">
                  <c:v>59.349769999999999</c:v>
                </c:pt>
                <c:pt idx="711">
                  <c:v>70.007570000000001</c:v>
                </c:pt>
                <c:pt idx="712">
                  <c:v>89.057580000000002</c:v>
                </c:pt>
                <c:pt idx="713">
                  <c:v>92.902559999999994</c:v>
                </c:pt>
                <c:pt idx="714">
                  <c:v>102.01310000000001</c:v>
                </c:pt>
                <c:pt idx="715">
                  <c:v>135.01499999999999</c:v>
                </c:pt>
                <c:pt idx="716">
                  <c:v>103.30489999999999</c:v>
                </c:pt>
                <c:pt idx="717">
                  <c:v>82.971339999999998</c:v>
                </c:pt>
                <c:pt idx="718">
                  <c:v>62.486499999999999</c:v>
                </c:pt>
                <c:pt idx="719">
                  <c:v>53.042120000000004</c:v>
                </c:pt>
                <c:pt idx="720">
                  <c:v>44.164879999999997</c:v>
                </c:pt>
                <c:pt idx="721">
                  <c:v>42.122699999999995</c:v>
                </c:pt>
                <c:pt idx="722">
                  <c:v>40.280209999999997</c:v>
                </c:pt>
                <c:pt idx="723">
                  <c:v>44.705199999999998</c:v>
                </c:pt>
                <c:pt idx="724">
                  <c:v>42.913699999999999</c:v>
                </c:pt>
                <c:pt idx="725">
                  <c:v>30.533459999999998</c:v>
                </c:pt>
                <c:pt idx="726">
                  <c:v>15.622719999999999</c:v>
                </c:pt>
                <c:pt idx="727">
                  <c:v>21.698919999999998</c:v>
                </c:pt>
                <c:pt idx="728">
                  <c:v>32.325310000000002</c:v>
                </c:pt>
                <c:pt idx="729">
                  <c:v>41.264150000000001</c:v>
                </c:pt>
                <c:pt idx="730">
                  <c:v>49.363720000000001</c:v>
                </c:pt>
                <c:pt idx="731">
                  <c:v>57.034519999999993</c:v>
                </c:pt>
                <c:pt idx="732">
                  <c:v>72.405190000000005</c:v>
                </c:pt>
                <c:pt idx="733">
                  <c:v>73.401449999999997</c:v>
                </c:pt>
                <c:pt idx="734">
                  <c:v>73.129770000000008</c:v>
                </c:pt>
                <c:pt idx="735">
                  <c:v>98.075630000000004</c:v>
                </c:pt>
                <c:pt idx="736">
                  <c:v>118.821</c:v>
                </c:pt>
                <c:pt idx="737">
                  <c:v>154.3878</c:v>
                </c:pt>
                <c:pt idx="738">
                  <c:v>160.44499999999999</c:v>
                </c:pt>
                <c:pt idx="739">
                  <c:v>166.48679999999999</c:v>
                </c:pt>
                <c:pt idx="740">
                  <c:v>185.0369</c:v>
                </c:pt>
                <c:pt idx="741">
                  <c:v>215.07060000000001</c:v>
                </c:pt>
                <c:pt idx="742">
                  <c:v>205.49929999999998</c:v>
                </c:pt>
                <c:pt idx="743">
                  <c:v>185.34470000000002</c:v>
                </c:pt>
                <c:pt idx="744">
                  <c:v>167.4906</c:v>
                </c:pt>
                <c:pt idx="745">
                  <c:v>181.57910000000001</c:v>
                </c:pt>
                <c:pt idx="746">
                  <c:v>174.02710000000002</c:v>
                </c:pt>
                <c:pt idx="747">
                  <c:v>199.9151</c:v>
                </c:pt>
                <c:pt idx="748">
                  <c:v>196.91670000000002</c:v>
                </c:pt>
                <c:pt idx="749">
                  <c:v>201.4768</c:v>
                </c:pt>
                <c:pt idx="750">
                  <c:v>209.0119</c:v>
                </c:pt>
                <c:pt idx="751">
                  <c:v>221.2328</c:v>
                </c:pt>
                <c:pt idx="752">
                  <c:v>204.1465</c:v>
                </c:pt>
                <c:pt idx="753">
                  <c:v>201.75289999999998</c:v>
                </c:pt>
                <c:pt idx="754">
                  <c:v>197.2259</c:v>
                </c:pt>
                <c:pt idx="755">
                  <c:v>214.00379999999998</c:v>
                </c:pt>
                <c:pt idx="756">
                  <c:v>237.57339999999999</c:v>
                </c:pt>
                <c:pt idx="757">
                  <c:v>246.4066</c:v>
                </c:pt>
                <c:pt idx="758">
                  <c:v>238.6771</c:v>
                </c:pt>
                <c:pt idx="759">
                  <c:v>207.60550000000001</c:v>
                </c:pt>
                <c:pt idx="760">
                  <c:v>187.46720000000002</c:v>
                </c:pt>
                <c:pt idx="761">
                  <c:v>179.30889999999999</c:v>
                </c:pt>
                <c:pt idx="762">
                  <c:v>187.0839</c:v>
                </c:pt>
                <c:pt idx="763">
                  <c:v>189.14359999999999</c:v>
                </c:pt>
                <c:pt idx="764">
                  <c:v>143.9271</c:v>
                </c:pt>
                <c:pt idx="765">
                  <c:v>185.2884</c:v>
                </c:pt>
                <c:pt idx="766">
                  <c:v>222.24039999999999</c:v>
                </c:pt>
                <c:pt idx="767">
                  <c:v>248.87100000000001</c:v>
                </c:pt>
                <c:pt idx="768">
                  <c:v>246.15189999999998</c:v>
                </c:pt>
                <c:pt idx="769">
                  <c:v>252.69139999999999</c:v>
                </c:pt>
                <c:pt idx="770">
                  <c:v>280.73059999999998</c:v>
                </c:pt>
                <c:pt idx="771">
                  <c:v>236.7996</c:v>
                </c:pt>
              </c:numCache>
            </c:numRef>
          </c:val>
          <c:smooth val="0"/>
          <c:extLst>
            <c:ext xmlns:c16="http://schemas.microsoft.com/office/drawing/2014/chart" uri="{C3380CC4-5D6E-409C-BE32-E72D297353CC}">
              <c16:uniqueId val="{00000000-31D9-4924-B45C-83D3625A0049}"/>
            </c:ext>
          </c:extLst>
        </c:ser>
        <c:dLbls>
          <c:showLegendKey val="0"/>
          <c:showVal val="0"/>
          <c:showCatName val="0"/>
          <c:showSerName val="0"/>
          <c:showPercent val="0"/>
          <c:showBubbleSize val="0"/>
        </c:dLbls>
        <c:smooth val="0"/>
        <c:axId val="313835696"/>
        <c:axId val="313836176"/>
      </c:lineChart>
      <c:catAx>
        <c:axId val="3138356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13836176"/>
        <c:crosses val="autoZero"/>
        <c:auto val="1"/>
        <c:lblAlgn val="ctr"/>
        <c:lblOffset val="100"/>
        <c:tickLblSkip val="12"/>
        <c:tickMarkSkip val="12"/>
        <c:noMultiLvlLbl val="0"/>
      </c:catAx>
      <c:valAx>
        <c:axId val="313836176"/>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13835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159799526148109E-2"/>
          <c:y val="0.1557333448278489"/>
          <c:w val="0.93813162149382689"/>
          <c:h val="0.59180547563791319"/>
        </c:manualLayout>
      </c:layout>
      <c:barChart>
        <c:barDir val="col"/>
        <c:grouping val="stacked"/>
        <c:varyColors val="0"/>
        <c:ser>
          <c:idx val="1"/>
          <c:order val="0"/>
          <c:tx>
            <c:strRef>
              <c:f>Data3!$B$1</c:f>
              <c:strCache>
                <c:ptCount val="1"/>
                <c:pt idx="0">
                  <c:v>Not admitted to U.S.</c:v>
                </c:pt>
              </c:strCache>
            </c:strRef>
          </c:tx>
          <c:spPr>
            <a:solidFill>
              <a:schemeClr val="accent1"/>
            </a:solidFill>
            <a:ln>
              <a:noFill/>
            </a:ln>
            <a:effectLst/>
          </c:spPr>
          <c:invertIfNegative val="0"/>
          <c:dPt>
            <c:idx val="11"/>
            <c:invertIfNegative val="0"/>
            <c:bubble3D val="0"/>
            <c:spPr>
              <a:pattFill prst="dkUpDiag">
                <a:fgClr>
                  <a:schemeClr val="accent1"/>
                </a:fgClr>
                <a:bgClr>
                  <a:schemeClr val="bg1"/>
                </a:bgClr>
              </a:pattFill>
              <a:ln>
                <a:noFill/>
              </a:ln>
              <a:effectLst/>
            </c:spPr>
            <c:extLst>
              <c:ext xmlns:c16="http://schemas.microsoft.com/office/drawing/2014/chart" uri="{C3380CC4-5D6E-409C-BE32-E72D297353CC}">
                <c16:uniqueId val="{00000005-FC80-4092-93E4-378AF06829B4}"/>
              </c:ext>
            </c:extLst>
          </c:dPt>
          <c:cat>
            <c:numRef>
              <c:f>Data3!$A$2:$A$13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Data3!$B$2:$B$13</c:f>
              <c:numCache>
                <c:formatCode>General</c:formatCode>
                <c:ptCount val="12"/>
                <c:pt idx="0">
                  <c:v>7.6679999999999998E-2</c:v>
                </c:pt>
                <c:pt idx="1">
                  <c:v>0.32628000000000001</c:v>
                </c:pt>
                <c:pt idx="2">
                  <c:v>0.25796000000000002</c:v>
                </c:pt>
                <c:pt idx="3">
                  <c:v>0.27648</c:v>
                </c:pt>
                <c:pt idx="4">
                  <c:v>0.17404</c:v>
                </c:pt>
                <c:pt idx="5">
                  <c:v>0.23013</c:v>
                </c:pt>
                <c:pt idx="6">
                  <c:v>0.30284</c:v>
                </c:pt>
                <c:pt idx="7">
                  <c:v>0.48451</c:v>
                </c:pt>
                <c:pt idx="8">
                  <c:v>1.2</c:v>
                </c:pt>
                <c:pt idx="9">
                  <c:v>1.1000000000000001</c:v>
                </c:pt>
                <c:pt idx="10">
                  <c:v>0.61245000000000005</c:v>
                </c:pt>
                <c:pt idx="11">
                  <c:v>2.5700000000000001E-2</c:v>
                </c:pt>
              </c:numCache>
            </c:numRef>
          </c:val>
          <c:extLst>
            <c:ext xmlns:c16="http://schemas.microsoft.com/office/drawing/2014/chart" uri="{C3380CC4-5D6E-409C-BE32-E72D297353CC}">
              <c16:uniqueId val="{00000000-FC80-4092-93E4-378AF06829B4}"/>
            </c:ext>
          </c:extLst>
        </c:ser>
        <c:ser>
          <c:idx val="2"/>
          <c:order val="1"/>
          <c:tx>
            <c:strRef>
              <c:f>Data3!$C$1</c:f>
              <c:strCache>
                <c:ptCount val="1"/>
                <c:pt idx="0">
                  <c:v>Transferred to another agency</c:v>
                </c:pt>
              </c:strCache>
            </c:strRef>
          </c:tx>
          <c:spPr>
            <a:solidFill>
              <a:schemeClr val="accent2"/>
            </a:solidFill>
            <a:ln>
              <a:noFill/>
            </a:ln>
            <a:effectLst/>
          </c:spPr>
          <c:invertIfNegative val="0"/>
          <c:dPt>
            <c:idx val="11"/>
            <c:invertIfNegative val="0"/>
            <c:bubble3D val="0"/>
            <c:spPr>
              <a:pattFill prst="dkUpDiag">
                <a:fgClr>
                  <a:schemeClr val="accent2"/>
                </a:fgClr>
                <a:bgClr>
                  <a:schemeClr val="bg1"/>
                </a:bgClr>
              </a:pattFill>
              <a:ln>
                <a:noFill/>
              </a:ln>
              <a:effectLst/>
            </c:spPr>
            <c:extLst>
              <c:ext xmlns:c16="http://schemas.microsoft.com/office/drawing/2014/chart" uri="{C3380CC4-5D6E-409C-BE32-E72D297353CC}">
                <c16:uniqueId val="{00000004-FC80-4092-93E4-378AF06829B4}"/>
              </c:ext>
            </c:extLst>
          </c:dPt>
          <c:cat>
            <c:numRef>
              <c:f>Data3!$A$2:$A$13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Data3!$C$2:$C$13</c:f>
              <c:numCache>
                <c:formatCode>General</c:formatCode>
                <c:ptCount val="12"/>
                <c:pt idx="0">
                  <c:v>3.3739999999999999E-2</c:v>
                </c:pt>
                <c:pt idx="1">
                  <c:v>0.19552</c:v>
                </c:pt>
                <c:pt idx="2">
                  <c:v>0.17113999999999999</c:v>
                </c:pt>
                <c:pt idx="3">
                  <c:v>0.27355000000000002</c:v>
                </c:pt>
                <c:pt idx="4">
                  <c:v>0.14624999999999999</c:v>
                </c:pt>
                <c:pt idx="5">
                  <c:v>0.31835999999999998</c:v>
                </c:pt>
                <c:pt idx="6">
                  <c:v>0.35909999999999997</c:v>
                </c:pt>
                <c:pt idx="7">
                  <c:v>4.8140000000000002E-2</c:v>
                </c:pt>
                <c:pt idx="8">
                  <c:v>0.38552999999999998</c:v>
                </c:pt>
                <c:pt idx="9">
                  <c:v>0.37239</c:v>
                </c:pt>
                <c:pt idx="10">
                  <c:v>0.46716999999999997</c:v>
                </c:pt>
                <c:pt idx="11">
                  <c:v>3.27E-2</c:v>
                </c:pt>
              </c:numCache>
            </c:numRef>
          </c:val>
          <c:extLst>
            <c:ext xmlns:c16="http://schemas.microsoft.com/office/drawing/2014/chart" uri="{C3380CC4-5D6E-409C-BE32-E72D297353CC}">
              <c16:uniqueId val="{00000001-FC80-4092-93E4-378AF06829B4}"/>
            </c:ext>
          </c:extLst>
        </c:ser>
        <c:ser>
          <c:idx val="3"/>
          <c:order val="2"/>
          <c:tx>
            <c:strRef>
              <c:f>Data3!$D$1</c:f>
              <c:strCache>
                <c:ptCount val="1"/>
                <c:pt idx="0">
                  <c:v>Released or paroled</c:v>
                </c:pt>
              </c:strCache>
            </c:strRef>
          </c:tx>
          <c:spPr>
            <a:solidFill>
              <a:schemeClr val="accent3"/>
            </a:solidFill>
            <a:ln>
              <a:noFill/>
            </a:ln>
            <a:effectLst/>
          </c:spPr>
          <c:invertIfNegative val="0"/>
          <c:dPt>
            <c:idx val="11"/>
            <c:invertIfNegative val="0"/>
            <c:bubble3D val="0"/>
            <c:spPr>
              <a:pattFill prst="dkUpDiag">
                <a:fgClr>
                  <a:schemeClr val="accent3"/>
                </a:fgClr>
                <a:bgClr>
                  <a:schemeClr val="bg1"/>
                </a:bgClr>
              </a:pattFill>
              <a:ln>
                <a:noFill/>
              </a:ln>
              <a:effectLst/>
            </c:spPr>
            <c:extLst>
              <c:ext xmlns:c16="http://schemas.microsoft.com/office/drawing/2014/chart" uri="{C3380CC4-5D6E-409C-BE32-E72D297353CC}">
                <c16:uniqueId val="{00000003-FC80-4092-93E4-378AF06829B4}"/>
              </c:ext>
            </c:extLst>
          </c:dPt>
          <c:cat>
            <c:numRef>
              <c:f>Data3!$A$2:$A$13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Data3!$D$2:$D$13</c:f>
              <c:numCache>
                <c:formatCode>General</c:formatCode>
                <c:ptCount val="12"/>
                <c:pt idx="0">
                  <c:v>6.8300000000000001E-3</c:v>
                </c:pt>
                <c:pt idx="1">
                  <c:v>3.422E-2</c:v>
                </c:pt>
                <c:pt idx="2">
                  <c:v>5.1650000000000001E-2</c:v>
                </c:pt>
                <c:pt idx="3">
                  <c:v>5.8459999999999998E-2</c:v>
                </c:pt>
                <c:pt idx="4">
                  <c:v>2.085E-2</c:v>
                </c:pt>
                <c:pt idx="5">
                  <c:v>4.1169999999999998E-2</c:v>
                </c:pt>
                <c:pt idx="6">
                  <c:v>0.25946000000000002</c:v>
                </c:pt>
                <c:pt idx="7">
                  <c:v>1.5180000000000001E-2</c:v>
                </c:pt>
                <c:pt idx="8">
                  <c:v>0.44280999999999998</c:v>
                </c:pt>
                <c:pt idx="9">
                  <c:v>1.1000000000000001</c:v>
                </c:pt>
                <c:pt idx="10">
                  <c:v>1.5</c:v>
                </c:pt>
                <c:pt idx="11">
                  <c:v>0.11781</c:v>
                </c:pt>
              </c:numCache>
            </c:numRef>
          </c:val>
          <c:extLst>
            <c:ext xmlns:c16="http://schemas.microsoft.com/office/drawing/2014/chart" uri="{C3380CC4-5D6E-409C-BE32-E72D297353CC}">
              <c16:uniqueId val="{00000002-FC80-4092-93E4-378AF06829B4}"/>
            </c:ext>
          </c:extLst>
        </c:ser>
        <c:dLbls>
          <c:showLegendKey val="0"/>
          <c:showVal val="0"/>
          <c:showCatName val="0"/>
          <c:showSerName val="0"/>
          <c:showPercent val="0"/>
          <c:showBubbleSize val="0"/>
        </c:dLbls>
        <c:gapWidth val="219"/>
        <c:overlap val="100"/>
        <c:axId val="1156365343"/>
        <c:axId val="1156362943"/>
      </c:barChart>
      <c:catAx>
        <c:axId val="115636534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6362943"/>
        <c:crosses val="autoZero"/>
        <c:auto val="1"/>
        <c:lblAlgn val="ctr"/>
        <c:lblOffset val="100"/>
        <c:noMultiLvlLbl val="0"/>
      </c:catAx>
      <c:valAx>
        <c:axId val="1156362943"/>
        <c:scaling>
          <c:orientation val="minMax"/>
        </c:scaling>
        <c:delete val="0"/>
        <c:axPos val="l"/>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6365343"/>
        <c:crosses val="autoZero"/>
        <c:crossBetween val="between"/>
      </c:valAx>
      <c:spPr>
        <a:noFill/>
        <a:ln>
          <a:noFill/>
        </a:ln>
        <a:effectLst/>
      </c:spPr>
    </c:plotArea>
    <c:legend>
      <c:legendPos val="b"/>
      <c:layout>
        <c:manualLayout>
          <c:xMode val="edge"/>
          <c:yMode val="edge"/>
          <c:x val="7.3128120886367526E-2"/>
          <c:y val="0.24426413954892806"/>
          <c:w val="0.3042382573821148"/>
          <c:h val="0.2082954497944394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85302891355439E-2"/>
          <c:y val="0.16547458163474246"/>
          <c:w val="0.93610810696855662"/>
          <c:h val="0.62414995997840694"/>
        </c:manualLayout>
      </c:layout>
      <c:lineChart>
        <c:grouping val="standard"/>
        <c:varyColors val="0"/>
        <c:ser>
          <c:idx val="3"/>
          <c:order val="0"/>
          <c:tx>
            <c:strRef>
              <c:f>Data4!$G$1</c:f>
              <c:strCache>
                <c:ptCount val="1"/>
                <c:pt idx="0">
                  <c:v>Industries with high shares of immigrant workers (&gt;25%)</c:v>
                </c:pt>
              </c:strCache>
            </c:strRef>
          </c:tx>
          <c:spPr>
            <a:ln w="28575" cap="rnd">
              <a:solidFill>
                <a:schemeClr val="bg2"/>
              </a:solidFill>
              <a:round/>
            </a:ln>
            <a:effectLst/>
          </c:spPr>
          <c:marker>
            <c:symbol val="none"/>
          </c:marker>
          <c:cat>
            <c:numRef>
              <c:f>Data4!$A$2:$C$25</c:f>
              <c:numCache>
                <c:formatCode>0</c:formatCode>
                <c:ptCount val="24"/>
                <c:pt idx="1">
                  <c:v>2018</c:v>
                </c:pt>
                <c:pt idx="5">
                  <c:v>2019</c:v>
                </c:pt>
                <c:pt idx="9">
                  <c:v>2020</c:v>
                </c:pt>
                <c:pt idx="13">
                  <c:v>2021</c:v>
                </c:pt>
                <c:pt idx="17">
                  <c:v>2022</c:v>
                </c:pt>
                <c:pt idx="21">
                  <c:v>2023</c:v>
                </c:pt>
              </c:numCache>
            </c:numRef>
          </c:cat>
          <c:val>
            <c:numRef>
              <c:f>Data4!$G$2:$G$25</c:f>
              <c:numCache>
                <c:formatCode>General</c:formatCode>
                <c:ptCount val="24"/>
                <c:pt idx="2">
                  <c:v>100</c:v>
                </c:pt>
                <c:pt idx="3">
                  <c:v>101.39714347480057</c:v>
                </c:pt>
                <c:pt idx="4">
                  <c:v>103.7895126444371</c:v>
                </c:pt>
                <c:pt idx="5">
                  <c:v>105.14826083178563</c:v>
                </c:pt>
                <c:pt idx="6">
                  <c:v>104.09109755499892</c:v>
                </c:pt>
                <c:pt idx="7">
                  <c:v>105.61322866483319</c:v>
                </c:pt>
                <c:pt idx="8">
                  <c:v>107.52697967996309</c:v>
                </c:pt>
                <c:pt idx="9">
                  <c:v>111.89627018496185</c:v>
                </c:pt>
                <c:pt idx="10">
                  <c:v>112.28832605867413</c:v>
                </c:pt>
                <c:pt idx="11">
                  <c:v>118.83021255113985</c:v>
                </c:pt>
                <c:pt idx="12">
                  <c:v>119.17658194146658</c:v>
                </c:pt>
                <c:pt idx="13">
                  <c:v>122.0847167813865</c:v>
                </c:pt>
                <c:pt idx="14">
                  <c:v>119.73955246789694</c:v>
                </c:pt>
                <c:pt idx="15">
                  <c:v>126.60575436216467</c:v>
                </c:pt>
                <c:pt idx="16">
                  <c:v>128.91613140268478</c:v>
                </c:pt>
                <c:pt idx="17">
                  <c:v>131.22536590528543</c:v>
                </c:pt>
                <c:pt idx="18">
                  <c:v>129.11109948528667</c:v>
                </c:pt>
                <c:pt idx="19">
                  <c:v>131.84615486379897</c:v>
                </c:pt>
                <c:pt idx="20">
                  <c:v>134.58354041833124</c:v>
                </c:pt>
                <c:pt idx="21">
                  <c:v>134.55906605342449</c:v>
                </c:pt>
                <c:pt idx="22">
                  <c:v>132.76364287992919</c:v>
                </c:pt>
              </c:numCache>
            </c:numRef>
          </c:val>
          <c:smooth val="0"/>
          <c:extLst>
            <c:ext xmlns:c16="http://schemas.microsoft.com/office/drawing/2014/chart" uri="{C3380CC4-5D6E-409C-BE32-E72D297353CC}">
              <c16:uniqueId val="{00000001-1722-4E91-93C6-186D5D608490}"/>
            </c:ext>
          </c:extLst>
        </c:ser>
        <c:ser>
          <c:idx val="2"/>
          <c:order val="1"/>
          <c:tx>
            <c:strRef>
              <c:f>Data4!$F$1</c:f>
              <c:strCache>
                <c:ptCount val="1"/>
                <c:pt idx="0">
                  <c:v>Other Industries</c:v>
                </c:pt>
              </c:strCache>
            </c:strRef>
          </c:tx>
          <c:spPr>
            <a:ln w="28575" cap="rnd">
              <a:solidFill>
                <a:schemeClr val="accent1"/>
              </a:solidFill>
              <a:round/>
            </a:ln>
            <a:effectLst/>
          </c:spPr>
          <c:marker>
            <c:symbol val="none"/>
          </c:marker>
          <c:cat>
            <c:numRef>
              <c:f>Data4!$A$2:$C$25</c:f>
              <c:numCache>
                <c:formatCode>0</c:formatCode>
                <c:ptCount val="24"/>
                <c:pt idx="1">
                  <c:v>2018</c:v>
                </c:pt>
                <c:pt idx="5">
                  <c:v>2019</c:v>
                </c:pt>
                <c:pt idx="9">
                  <c:v>2020</c:v>
                </c:pt>
                <c:pt idx="13">
                  <c:v>2021</c:v>
                </c:pt>
                <c:pt idx="17">
                  <c:v>2022</c:v>
                </c:pt>
                <c:pt idx="21">
                  <c:v>2023</c:v>
                </c:pt>
              </c:numCache>
            </c:numRef>
          </c:cat>
          <c:val>
            <c:numRef>
              <c:f>Data4!$F$2:$F$25</c:f>
              <c:numCache>
                <c:formatCode>General</c:formatCode>
                <c:ptCount val="24"/>
                <c:pt idx="2">
                  <c:v>100</c:v>
                </c:pt>
                <c:pt idx="3">
                  <c:v>100.30787188655634</c:v>
                </c:pt>
                <c:pt idx="4">
                  <c:v>103.57314888205296</c:v>
                </c:pt>
                <c:pt idx="5">
                  <c:v>104.70490088886962</c:v>
                </c:pt>
                <c:pt idx="6">
                  <c:v>103.10522439222063</c:v>
                </c:pt>
                <c:pt idx="7">
                  <c:v>103.59804029009958</c:v>
                </c:pt>
                <c:pt idx="8">
                  <c:v>106.8465814242133</c:v>
                </c:pt>
                <c:pt idx="9">
                  <c:v>108.83398620183449</c:v>
                </c:pt>
                <c:pt idx="10">
                  <c:v>108.16081378763126</c:v>
                </c:pt>
                <c:pt idx="11">
                  <c:v>111.73685109246097</c:v>
                </c:pt>
                <c:pt idx="12">
                  <c:v>114.45901965231884</c:v>
                </c:pt>
                <c:pt idx="13">
                  <c:v>116.44438554327409</c:v>
                </c:pt>
                <c:pt idx="14">
                  <c:v>114.08335478412013</c:v>
                </c:pt>
                <c:pt idx="15">
                  <c:v>118.58037418667537</c:v>
                </c:pt>
                <c:pt idx="16">
                  <c:v>121.71065989416479</c:v>
                </c:pt>
                <c:pt idx="17">
                  <c:v>122.67301440048661</c:v>
                </c:pt>
                <c:pt idx="18">
                  <c:v>120.35191183854057</c:v>
                </c:pt>
                <c:pt idx="19">
                  <c:v>121.36821188789861</c:v>
                </c:pt>
                <c:pt idx="20">
                  <c:v>125.99427582568539</c:v>
                </c:pt>
                <c:pt idx="21">
                  <c:v>125.76286218910164</c:v>
                </c:pt>
                <c:pt idx="22">
                  <c:v>124.42288888152623</c:v>
                </c:pt>
              </c:numCache>
            </c:numRef>
          </c:val>
          <c:smooth val="0"/>
          <c:extLst>
            <c:ext xmlns:c16="http://schemas.microsoft.com/office/drawing/2014/chart" uri="{C3380CC4-5D6E-409C-BE32-E72D297353CC}">
              <c16:uniqueId val="{00000000-1722-4E91-93C6-186D5D608490}"/>
            </c:ext>
          </c:extLst>
        </c:ser>
        <c:dLbls>
          <c:showLegendKey val="0"/>
          <c:showVal val="0"/>
          <c:showCatName val="0"/>
          <c:showSerName val="0"/>
          <c:showPercent val="0"/>
          <c:showBubbleSize val="0"/>
        </c:dLbls>
        <c:smooth val="0"/>
        <c:axId val="277049807"/>
        <c:axId val="277047887"/>
      </c:lineChart>
      <c:catAx>
        <c:axId val="277049807"/>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77047887"/>
        <c:crosses val="autoZero"/>
        <c:auto val="1"/>
        <c:lblAlgn val="ctr"/>
        <c:lblOffset val="100"/>
        <c:tickMarkSkip val="4"/>
        <c:noMultiLvlLbl val="0"/>
      </c:catAx>
      <c:valAx>
        <c:axId val="277047887"/>
        <c:scaling>
          <c:orientation val="minMax"/>
          <c:max val="140"/>
          <c:min val="9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77049807"/>
        <c:crosses val="autoZero"/>
        <c:crossBetween val="between"/>
        <c:majorUnit val="10"/>
      </c:valAx>
      <c:spPr>
        <a:noFill/>
        <a:ln>
          <a:noFill/>
        </a:ln>
        <a:effectLst/>
      </c:spPr>
    </c:plotArea>
    <c:legend>
      <c:legendPos val="b"/>
      <c:layout>
        <c:manualLayout>
          <c:xMode val="edge"/>
          <c:yMode val="edge"/>
          <c:x val="0.1480701616807385"/>
          <c:y val="0.2263461961561557"/>
          <c:w val="0.49905110999313723"/>
          <c:h val="0.1897657560800188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558078434779406E-2"/>
          <c:y val="0.1600591947283185"/>
          <c:w val="0.92613673040117728"/>
          <c:h val="0.66542577753002108"/>
        </c:manualLayout>
      </c:layout>
      <c:lineChart>
        <c:grouping val="standard"/>
        <c:varyColors val="0"/>
        <c:ser>
          <c:idx val="2"/>
          <c:order val="0"/>
          <c:tx>
            <c:strRef>
              <c:f>Data5!$E$1</c:f>
              <c:strCache>
                <c:ptCount val="1"/>
                <c:pt idx="0">
                  <c:v>trend</c:v>
                </c:pt>
              </c:strCache>
            </c:strRef>
          </c:tx>
          <c:spPr>
            <a:ln w="28575" cap="rnd">
              <a:solidFill>
                <a:schemeClr val="tx1"/>
              </a:solidFill>
              <a:prstDash val="sysDash"/>
              <a:round/>
            </a:ln>
            <a:effectLst/>
          </c:spPr>
          <c:marker>
            <c:symbol val="none"/>
          </c:marker>
          <c:cat>
            <c:strRef>
              <c:f>Data5!$C$122:$C$301</c:f>
              <c:strCache>
                <c:ptCount val="175"/>
                <c:pt idx="6">
                  <c:v>2010</c:v>
                </c:pt>
                <c:pt idx="18">
                  <c:v>2011</c:v>
                </c:pt>
                <c:pt idx="30">
                  <c:v>2012</c:v>
                </c:pt>
                <c:pt idx="42">
                  <c:v>2013</c:v>
                </c:pt>
                <c:pt idx="54">
                  <c:v>2014</c:v>
                </c:pt>
                <c:pt idx="66">
                  <c:v>2015</c:v>
                </c:pt>
                <c:pt idx="78">
                  <c:v>2016</c:v>
                </c:pt>
                <c:pt idx="90">
                  <c:v>2017</c:v>
                </c:pt>
                <c:pt idx="102">
                  <c:v>2018</c:v>
                </c:pt>
                <c:pt idx="114">
                  <c:v>2019</c:v>
                </c:pt>
                <c:pt idx="126">
                  <c:v>2020</c:v>
                </c:pt>
                <c:pt idx="138">
                  <c:v>2021</c:v>
                </c:pt>
                <c:pt idx="150">
                  <c:v>2022</c:v>
                </c:pt>
                <c:pt idx="162">
                  <c:v>2023</c:v>
                </c:pt>
                <c:pt idx="174">
                  <c:v>2024</c:v>
                </c:pt>
              </c:strCache>
            </c:strRef>
          </c:cat>
          <c:val>
            <c:numRef>
              <c:f>Data5!$E$122:$E$301</c:f>
              <c:numCache>
                <c:formatCode>General</c:formatCode>
                <c:ptCount val="180"/>
                <c:pt idx="0">
                  <c:v>23.999681929400065</c:v>
                </c:pt>
                <c:pt idx="1">
                  <c:v>23.925349875800041</c:v>
                </c:pt>
                <c:pt idx="2">
                  <c:v>23.848694226199925</c:v>
                </c:pt>
                <c:pt idx="3">
                  <c:v>23.916946441600079</c:v>
                </c:pt>
                <c:pt idx="4">
                  <c:v>24.18589559729994</c:v>
                </c:pt>
                <c:pt idx="5">
                  <c:v>24.741085668999997</c:v>
                </c:pt>
                <c:pt idx="6">
                  <c:v>24.644967903299875</c:v>
                </c:pt>
                <c:pt idx="7">
                  <c:v>24.735231670100074</c:v>
                </c:pt>
                <c:pt idx="8">
                  <c:v>24.573177166999891</c:v>
                </c:pt>
                <c:pt idx="9">
                  <c:v>24.593375909599963</c:v>
                </c:pt>
                <c:pt idx="10">
                  <c:v>24.832423230199939</c:v>
                </c:pt>
                <c:pt idx="11">
                  <c:v>24.811755537599936</c:v>
                </c:pt>
                <c:pt idx="12">
                  <c:v>24.562066342800023</c:v>
                </c:pt>
                <c:pt idx="13">
                  <c:v>24.008936105899995</c:v>
                </c:pt>
                <c:pt idx="14">
                  <c:v>23.998160436100001</c:v>
                </c:pt>
                <c:pt idx="15">
                  <c:v>23.903385849500001</c:v>
                </c:pt>
                <c:pt idx="16">
                  <c:v>24.209446881499883</c:v>
                </c:pt>
                <c:pt idx="17">
                  <c:v>24.306881971399985</c:v>
                </c:pt>
                <c:pt idx="18">
                  <c:v>24.482461525799923</c:v>
                </c:pt>
                <c:pt idx="19">
                  <c:v>24.372677219299977</c:v>
                </c:pt>
                <c:pt idx="20">
                  <c:v>24.468488693199877</c:v>
                </c:pt>
                <c:pt idx="21">
                  <c:v>24.871930297799963</c:v>
                </c:pt>
                <c:pt idx="22">
                  <c:v>24.711969450999824</c:v>
                </c:pt>
                <c:pt idx="23">
                  <c:v>24.861845240399973</c:v>
                </c:pt>
                <c:pt idx="24">
                  <c:v>25.210934554399941</c:v>
                </c:pt>
                <c:pt idx="25">
                  <c:v>24.885694690300092</c:v>
                </c:pt>
                <c:pt idx="26">
                  <c:v>24.986557306000091</c:v>
                </c:pt>
                <c:pt idx="27">
                  <c:v>24.443172451999949</c:v>
                </c:pt>
                <c:pt idx="28">
                  <c:v>24.906136896800042</c:v>
                </c:pt>
                <c:pt idx="29">
                  <c:v>25.096730510200192</c:v>
                </c:pt>
                <c:pt idx="30">
                  <c:v>25.30977059039996</c:v>
                </c:pt>
                <c:pt idx="31">
                  <c:v>25.078828920100051</c:v>
                </c:pt>
                <c:pt idx="32">
                  <c:v>25.14661374110009</c:v>
                </c:pt>
                <c:pt idx="33">
                  <c:v>25.296100926400037</c:v>
                </c:pt>
                <c:pt idx="34">
                  <c:v>25.24868654260025</c:v>
                </c:pt>
                <c:pt idx="35">
                  <c:v>25.269534372999935</c:v>
                </c:pt>
                <c:pt idx="36">
                  <c:v>25.286997193299982</c:v>
                </c:pt>
                <c:pt idx="37">
                  <c:v>25.36259864910004</c:v>
                </c:pt>
                <c:pt idx="38">
                  <c:v>25.154484161400049</c:v>
                </c:pt>
                <c:pt idx="39">
                  <c:v>25.005797673499931</c:v>
                </c:pt>
                <c:pt idx="40">
                  <c:v>24.95935384970003</c:v>
                </c:pt>
                <c:pt idx="41">
                  <c:v>25.301331741599952</c:v>
                </c:pt>
                <c:pt idx="42">
                  <c:v>25.432101347400067</c:v>
                </c:pt>
                <c:pt idx="43">
                  <c:v>25.583077714399906</c:v>
                </c:pt>
                <c:pt idx="44">
                  <c:v>25.673768845700049</c:v>
                </c:pt>
                <c:pt idx="45">
                  <c:v>25.488479523000088</c:v>
                </c:pt>
                <c:pt idx="46">
                  <c:v>25.569768956299978</c:v>
                </c:pt>
                <c:pt idx="47">
                  <c:v>25.444829397399989</c:v>
                </c:pt>
                <c:pt idx="48">
                  <c:v>25.140471610700036</c:v>
                </c:pt>
                <c:pt idx="49">
                  <c:v>25.479254229800063</c:v>
                </c:pt>
                <c:pt idx="50">
                  <c:v>25.557248201299988</c:v>
                </c:pt>
                <c:pt idx="51">
                  <c:v>25.265999681200022</c:v>
                </c:pt>
                <c:pt idx="52">
                  <c:v>25.494582066699998</c:v>
                </c:pt>
                <c:pt idx="53">
                  <c:v>25.445173262700006</c:v>
                </c:pt>
                <c:pt idx="54">
                  <c:v>25.486504547100136</c:v>
                </c:pt>
                <c:pt idx="55">
                  <c:v>26.036096696000108</c:v>
                </c:pt>
                <c:pt idx="56">
                  <c:v>26.179410894099959</c:v>
                </c:pt>
                <c:pt idx="57">
                  <c:v>26.268204173800211</c:v>
                </c:pt>
                <c:pt idx="58">
                  <c:v>26.537745930399961</c:v>
                </c:pt>
                <c:pt idx="59">
                  <c:v>26.291438959700123</c:v>
                </c:pt>
                <c:pt idx="60">
                  <c:v>26.001646821599984</c:v>
                </c:pt>
                <c:pt idx="61">
                  <c:v>26.258402105299954</c:v>
                </c:pt>
                <c:pt idx="62">
                  <c:v>26.349399823200038</c:v>
                </c:pt>
                <c:pt idx="63">
                  <c:v>26.131980888699943</c:v>
                </c:pt>
                <c:pt idx="64">
                  <c:v>26.436191892900013</c:v>
                </c:pt>
                <c:pt idx="65">
                  <c:v>26.180528955299931</c:v>
                </c:pt>
                <c:pt idx="66">
                  <c:v>26.134979903299993</c:v>
                </c:pt>
                <c:pt idx="67">
                  <c:v>26.067639161299976</c:v>
                </c:pt>
                <c:pt idx="68">
                  <c:v>26.140043083200066</c:v>
                </c:pt>
                <c:pt idx="69">
                  <c:v>26.320412615599928</c:v>
                </c:pt>
                <c:pt idx="70">
                  <c:v>26.772930765200098</c:v>
                </c:pt>
                <c:pt idx="71">
                  <c:v>26.771845334099936</c:v>
                </c:pt>
                <c:pt idx="72">
                  <c:v>26.741811004900114</c:v>
                </c:pt>
                <c:pt idx="73">
                  <c:v>26.601247993599912</c:v>
                </c:pt>
                <c:pt idx="74">
                  <c:v>26.988439754199987</c:v>
                </c:pt>
                <c:pt idx="75">
                  <c:v>26.68562221890009</c:v>
                </c:pt>
                <c:pt idx="76">
                  <c:v>26.263981631599993</c:v>
                </c:pt>
                <c:pt idx="77">
                  <c:v>27.062805607699993</c:v>
                </c:pt>
                <c:pt idx="78">
                  <c:v>27.333729645200155</c:v>
                </c:pt>
                <c:pt idx="79">
                  <c:v>27.429802983900004</c:v>
                </c:pt>
                <c:pt idx="80">
                  <c:v>27.433836867000011</c:v>
                </c:pt>
                <c:pt idx="81">
                  <c:v>27.114713592400044</c:v>
                </c:pt>
                <c:pt idx="82">
                  <c:v>27.407364806299928</c:v>
                </c:pt>
                <c:pt idx="83">
                  <c:v>27.115157734900002</c:v>
                </c:pt>
                <c:pt idx="84">
                  <c:v>27.169027023200059</c:v>
                </c:pt>
                <c:pt idx="85">
                  <c:v>27.126398376500138</c:v>
                </c:pt>
                <c:pt idx="86">
                  <c:v>27.096891701100052</c:v>
                </c:pt>
                <c:pt idx="87">
                  <c:v>27.509287688699995</c:v>
                </c:pt>
                <c:pt idx="88">
                  <c:v>27.378491676499966</c:v>
                </c:pt>
                <c:pt idx="89">
                  <c:v>27.513334477400026</c:v>
                </c:pt>
                <c:pt idx="90">
                  <c:v>27.644526756199905</c:v>
                </c:pt>
                <c:pt idx="91">
                  <c:v>27.707080868800034</c:v>
                </c:pt>
                <c:pt idx="92">
                  <c:v>27.894347743100052</c:v>
                </c:pt>
                <c:pt idx="93">
                  <c:v>27.420391524800053</c:v>
                </c:pt>
                <c:pt idx="94">
                  <c:v>27.400031687100082</c:v>
                </c:pt>
                <c:pt idx="95">
                  <c:v>27.202063226300005</c:v>
                </c:pt>
                <c:pt idx="96">
                  <c:v>27.858205056399992</c:v>
                </c:pt>
                <c:pt idx="97">
                  <c:v>28.408770319800094</c:v>
                </c:pt>
                <c:pt idx="98">
                  <c:v>28.499193230800024</c:v>
                </c:pt>
                <c:pt idx="99">
                  <c:v>28.348485578399959</c:v>
                </c:pt>
                <c:pt idx="100">
                  <c:v>28.034764532200111</c:v>
                </c:pt>
                <c:pt idx="101">
                  <c:v>28.171491459000048</c:v>
                </c:pt>
                <c:pt idx="102">
                  <c:v>28.020023478400027</c:v>
                </c:pt>
                <c:pt idx="103">
                  <c:v>28.229465148200052</c:v>
                </c:pt>
                <c:pt idx="104">
                  <c:v>28.431761210099943</c:v>
                </c:pt>
                <c:pt idx="105">
                  <c:v>28.47766309629986</c:v>
                </c:pt>
                <c:pt idx="106">
                  <c:v>28.786288012100023</c:v>
                </c:pt>
                <c:pt idx="107">
                  <c:v>28.496121498800097</c:v>
                </c:pt>
                <c:pt idx="108">
                  <c:v>28.828052370300039</c:v>
                </c:pt>
                <c:pt idx="109">
                  <c:v>28.992355935699944</c:v>
                </c:pt>
                <c:pt idx="110">
                  <c:v>28.854350323600006</c:v>
                </c:pt>
                <c:pt idx="111">
                  <c:v>28.378215932900059</c:v>
                </c:pt>
                <c:pt idx="112">
                  <c:v>28.450485719999953</c:v>
                </c:pt>
                <c:pt idx="113">
                  <c:v>28.463056333700099</c:v>
                </c:pt>
                <c:pt idx="114">
                  <c:v>28.106271569800022</c:v>
                </c:pt>
                <c:pt idx="115">
                  <c:v>28.363140100900061</c:v>
                </c:pt>
                <c:pt idx="116">
                  <c:v>28.360933433299959</c:v>
                </c:pt>
                <c:pt idx="117">
                  <c:v>28.13360151240008</c:v>
                </c:pt>
                <c:pt idx="118">
                  <c:v>28.564686855400097</c:v>
                </c:pt>
                <c:pt idx="119">
                  <c:v>28.185428358599928</c:v>
                </c:pt>
                <c:pt idx="120">
                  <c:v>28.236860491113237</c:v>
                </c:pt>
                <c:pt idx="121">
                  <c:v>28.288386475819287</c:v>
                </c:pt>
                <c:pt idx="122">
                  <c:v>28.34000648397744</c:v>
                </c:pt>
                <c:pt idx="123">
                  <c:v>28.391720687159566</c:v>
                </c:pt>
                <c:pt idx="124">
                  <c:v>28.443529257250617</c:v>
                </c:pt>
                <c:pt idx="125">
                  <c:v>28.495432366449194</c:v>
                </c:pt>
                <c:pt idx="126">
                  <c:v>28.547430187268123</c:v>
                </c:pt>
                <c:pt idx="127">
                  <c:v>28.599522892535028</c:v>
                </c:pt>
                <c:pt idx="128">
                  <c:v>28.651710655392904</c:v>
                </c:pt>
                <c:pt idx="129">
                  <c:v>28.703993649300692</c:v>
                </c:pt>
                <c:pt idx="130">
                  <c:v>28.756372048033864</c:v>
                </c:pt>
                <c:pt idx="131">
                  <c:v>28.808846025684986</c:v>
                </c:pt>
                <c:pt idx="132">
                  <c:v>28.861415756664307</c:v>
                </c:pt>
                <c:pt idx="133">
                  <c:v>28.914081415700334</c:v>
                </c:pt>
                <c:pt idx="134">
                  <c:v>28.966843177840421</c:v>
                </c:pt>
                <c:pt idx="135">
                  <c:v>29.019701218451335</c:v>
                </c:pt>
                <c:pt idx="136">
                  <c:v>29.072655713219856</c:v>
                </c:pt>
                <c:pt idx="137">
                  <c:v>29.125706838153349</c:v>
                </c:pt>
                <c:pt idx="138">
                  <c:v>29.178854769580354</c:v>
                </c:pt>
                <c:pt idx="139">
                  <c:v>29.232099684151173</c:v>
                </c:pt>
                <c:pt idx="140">
                  <c:v>29.285441758838456</c:v>
                </c:pt>
                <c:pt idx="141">
                  <c:v>29.338881170937785</c:v>
                </c:pt>
                <c:pt idx="142">
                  <c:v>29.392418098068269</c:v>
                </c:pt>
                <c:pt idx="143">
                  <c:v>29.446052718173135</c:v>
                </c:pt>
                <c:pt idx="144">
                  <c:v>29.499785209520311</c:v>
                </c:pt>
                <c:pt idx="145">
                  <c:v>29.553615750703027</c:v>
                </c:pt>
                <c:pt idx="146">
                  <c:v>29.60754452064041</c:v>
                </c:pt>
                <c:pt idx="147">
                  <c:v>29.661571698578069</c:v>
                </c:pt>
                <c:pt idx="148">
                  <c:v>29.715697464088699</c:v>
                </c:pt>
                <c:pt idx="149">
                  <c:v>29.769921997072675</c:v>
                </c:pt>
                <c:pt idx="150">
                  <c:v>29.824245477758648</c:v>
                </c:pt>
                <c:pt idx="151">
                  <c:v>29.878668086704149</c:v>
                </c:pt>
                <c:pt idx="152">
                  <c:v>29.933190004796185</c:v>
                </c:pt>
                <c:pt idx="153">
                  <c:v>29.987811413251841</c:v>
                </c:pt>
                <c:pt idx="154">
                  <c:v>30.042532493618882</c:v>
                </c:pt>
                <c:pt idx="155">
                  <c:v>30.097353427776362</c:v>
                </c:pt>
                <c:pt idx="156">
                  <c:v>30.152274397935219</c:v>
                </c:pt>
                <c:pt idx="157">
                  <c:v>30.207295586638885</c:v>
                </c:pt>
                <c:pt idx="158">
                  <c:v>30.262417176763897</c:v>
                </c:pt>
                <c:pt idx="159">
                  <c:v>30.317639351520501</c:v>
                </c:pt>
                <c:pt idx="160">
                  <c:v>30.372962294453256</c:v>
                </c:pt>
                <c:pt idx="161">
                  <c:v>30.428386189441653</c:v>
                </c:pt>
                <c:pt idx="162">
                  <c:v>30.483911220700719</c:v>
                </c:pt>
                <c:pt idx="163">
                  <c:v>30.539537572781636</c:v>
                </c:pt>
                <c:pt idx="164">
                  <c:v>30.595265430572351</c:v>
                </c:pt>
                <c:pt idx="165">
                  <c:v>30.651094979298186</c:v>
                </c:pt>
                <c:pt idx="166">
                  <c:v>30.707026404522463</c:v>
                </c:pt>
                <c:pt idx="167">
                  <c:v>30.763059892147112</c:v>
                </c:pt>
                <c:pt idx="168">
                  <c:v>30.819195628413294</c:v>
                </c:pt>
                <c:pt idx="169">
                  <c:v>30.875433799902019</c:v>
                </c:pt>
                <c:pt idx="170">
                  <c:v>30.931774593534765</c:v>
                </c:pt>
                <c:pt idx="171">
                  <c:v>30.988218196574099</c:v>
                </c:pt>
                <c:pt idx="172">
                  <c:v>31.044764796624303</c:v>
                </c:pt>
                <c:pt idx="173">
                  <c:v>31.101414581631996</c:v>
                </c:pt>
                <c:pt idx="174">
                  <c:v>31.158167739886757</c:v>
                </c:pt>
                <c:pt idx="175">
                  <c:v>31.215024460021745</c:v>
                </c:pt>
                <c:pt idx="176">
                  <c:v>31.271984931014341</c:v>
                </c:pt>
                <c:pt idx="177">
                  <c:v>31.329049342186767</c:v>
                </c:pt>
                <c:pt idx="178">
                  <c:v>31.386217883206712</c:v>
                </c:pt>
                <c:pt idx="179">
                  <c:v>31.443490744087963</c:v>
                </c:pt>
              </c:numCache>
            </c:numRef>
          </c:val>
          <c:smooth val="0"/>
          <c:extLst>
            <c:ext xmlns:c16="http://schemas.microsoft.com/office/drawing/2014/chart" uri="{C3380CC4-5D6E-409C-BE32-E72D297353CC}">
              <c16:uniqueId val="{00000001-52E3-4560-BA51-632ADE026E77}"/>
            </c:ext>
          </c:extLst>
        </c:ser>
        <c:ser>
          <c:idx val="1"/>
          <c:order val="1"/>
          <c:tx>
            <c:strRef>
              <c:f>Data5!$D$1</c:f>
              <c:strCache>
                <c:ptCount val="1"/>
                <c:pt idx="0">
                  <c:v>Foreign-born labor force, millions</c:v>
                </c:pt>
              </c:strCache>
            </c:strRef>
          </c:tx>
          <c:spPr>
            <a:ln w="28575" cap="rnd">
              <a:solidFill>
                <a:schemeClr val="bg2"/>
              </a:solidFill>
              <a:round/>
            </a:ln>
            <a:effectLst/>
          </c:spPr>
          <c:marker>
            <c:symbol val="none"/>
          </c:marker>
          <c:cat>
            <c:strRef>
              <c:f>Data5!$C$122:$C$301</c:f>
              <c:strCache>
                <c:ptCount val="175"/>
                <c:pt idx="6">
                  <c:v>2010</c:v>
                </c:pt>
                <c:pt idx="18">
                  <c:v>2011</c:v>
                </c:pt>
                <c:pt idx="30">
                  <c:v>2012</c:v>
                </c:pt>
                <c:pt idx="42">
                  <c:v>2013</c:v>
                </c:pt>
                <c:pt idx="54">
                  <c:v>2014</c:v>
                </c:pt>
                <c:pt idx="66">
                  <c:v>2015</c:v>
                </c:pt>
                <c:pt idx="78">
                  <c:v>2016</c:v>
                </c:pt>
                <c:pt idx="90">
                  <c:v>2017</c:v>
                </c:pt>
                <c:pt idx="102">
                  <c:v>2018</c:v>
                </c:pt>
                <c:pt idx="114">
                  <c:v>2019</c:v>
                </c:pt>
                <c:pt idx="126">
                  <c:v>2020</c:v>
                </c:pt>
                <c:pt idx="138">
                  <c:v>2021</c:v>
                </c:pt>
                <c:pt idx="150">
                  <c:v>2022</c:v>
                </c:pt>
                <c:pt idx="162">
                  <c:v>2023</c:v>
                </c:pt>
                <c:pt idx="174">
                  <c:v>2024</c:v>
                </c:pt>
              </c:strCache>
            </c:strRef>
          </c:cat>
          <c:val>
            <c:numRef>
              <c:f>Data5!$D$122:$D$301</c:f>
              <c:numCache>
                <c:formatCode>General</c:formatCode>
                <c:ptCount val="180"/>
                <c:pt idx="0">
                  <c:v>23.999681929400065</c:v>
                </c:pt>
                <c:pt idx="1">
                  <c:v>23.925349875800041</c:v>
                </c:pt>
                <c:pt idx="2">
                  <c:v>23.848694226199925</c:v>
                </c:pt>
                <c:pt idx="3">
                  <c:v>23.916946441600079</c:v>
                </c:pt>
                <c:pt idx="4">
                  <c:v>24.18589559729994</c:v>
                </c:pt>
                <c:pt idx="5">
                  <c:v>24.741085668999997</c:v>
                </c:pt>
                <c:pt idx="6">
                  <c:v>24.644967903299875</c:v>
                </c:pt>
                <c:pt idx="7">
                  <c:v>24.735231670100074</c:v>
                </c:pt>
                <c:pt idx="8">
                  <c:v>24.573177166999891</c:v>
                </c:pt>
                <c:pt idx="9">
                  <c:v>24.593375909599963</c:v>
                </c:pt>
                <c:pt idx="10">
                  <c:v>24.832423230199939</c:v>
                </c:pt>
                <c:pt idx="11">
                  <c:v>24.811755537599936</c:v>
                </c:pt>
                <c:pt idx="12">
                  <c:v>24.562066342800023</c:v>
                </c:pt>
                <c:pt idx="13">
                  <c:v>24.008936105899995</c:v>
                </c:pt>
                <c:pt idx="14">
                  <c:v>23.998160436100001</c:v>
                </c:pt>
                <c:pt idx="15">
                  <c:v>23.903385849500001</c:v>
                </c:pt>
                <c:pt idx="16">
                  <c:v>24.209446881499883</c:v>
                </c:pt>
                <c:pt idx="17">
                  <c:v>24.306881971399985</c:v>
                </c:pt>
                <c:pt idx="18">
                  <c:v>24.482461525799923</c:v>
                </c:pt>
                <c:pt idx="19">
                  <c:v>24.372677219299977</c:v>
                </c:pt>
                <c:pt idx="20">
                  <c:v>24.468488693199877</c:v>
                </c:pt>
                <c:pt idx="21">
                  <c:v>24.871930297799963</c:v>
                </c:pt>
                <c:pt idx="22">
                  <c:v>24.711969450999824</c:v>
                </c:pt>
                <c:pt idx="23">
                  <c:v>24.861845240399973</c:v>
                </c:pt>
                <c:pt idx="24">
                  <c:v>25.210934554399941</c:v>
                </c:pt>
                <c:pt idx="25">
                  <c:v>24.885694690300092</c:v>
                </c:pt>
                <c:pt idx="26">
                  <c:v>24.986557306000091</c:v>
                </c:pt>
                <c:pt idx="27">
                  <c:v>24.443172451999949</c:v>
                </c:pt>
                <c:pt idx="28">
                  <c:v>24.906136896800042</c:v>
                </c:pt>
                <c:pt idx="29">
                  <c:v>25.096730510200192</c:v>
                </c:pt>
                <c:pt idx="30">
                  <c:v>25.30977059039996</c:v>
                </c:pt>
                <c:pt idx="31">
                  <c:v>25.078828920100051</c:v>
                </c:pt>
                <c:pt idx="32">
                  <c:v>25.14661374110009</c:v>
                </c:pt>
                <c:pt idx="33">
                  <c:v>25.296100926400037</c:v>
                </c:pt>
                <c:pt idx="34">
                  <c:v>25.24868654260025</c:v>
                </c:pt>
                <c:pt idx="35">
                  <c:v>25.269534372999935</c:v>
                </c:pt>
                <c:pt idx="36">
                  <c:v>25.286997193299982</c:v>
                </c:pt>
                <c:pt idx="37">
                  <c:v>25.36259864910004</c:v>
                </c:pt>
                <c:pt idx="38">
                  <c:v>25.154484161400049</c:v>
                </c:pt>
                <c:pt idx="39">
                  <c:v>25.005797673499931</c:v>
                </c:pt>
                <c:pt idx="40">
                  <c:v>24.95935384970003</c:v>
                </c:pt>
                <c:pt idx="41">
                  <c:v>25.301331741599952</c:v>
                </c:pt>
                <c:pt idx="42">
                  <c:v>25.432101347400067</c:v>
                </c:pt>
                <c:pt idx="43">
                  <c:v>25.583077714399906</c:v>
                </c:pt>
                <c:pt idx="44">
                  <c:v>25.673768845700049</c:v>
                </c:pt>
                <c:pt idx="45">
                  <c:v>25.488479523000088</c:v>
                </c:pt>
                <c:pt idx="46">
                  <c:v>25.569768956299978</c:v>
                </c:pt>
                <c:pt idx="47">
                  <c:v>25.444829397399989</c:v>
                </c:pt>
                <c:pt idx="48">
                  <c:v>25.140471610700036</c:v>
                </c:pt>
                <c:pt idx="49">
                  <c:v>25.479254229800063</c:v>
                </c:pt>
                <c:pt idx="50">
                  <c:v>25.557248201299988</c:v>
                </c:pt>
                <c:pt idx="51">
                  <c:v>25.265999681200022</c:v>
                </c:pt>
                <c:pt idx="52">
                  <c:v>25.494582066699998</c:v>
                </c:pt>
                <c:pt idx="53">
                  <c:v>25.445173262700006</c:v>
                </c:pt>
                <c:pt idx="54">
                  <c:v>25.486504547100136</c:v>
                </c:pt>
                <c:pt idx="55">
                  <c:v>26.036096696000108</c:v>
                </c:pt>
                <c:pt idx="56">
                  <c:v>26.179410894099959</c:v>
                </c:pt>
                <c:pt idx="57">
                  <c:v>26.268204173800211</c:v>
                </c:pt>
                <c:pt idx="58">
                  <c:v>26.537745930399961</c:v>
                </c:pt>
                <c:pt idx="59">
                  <c:v>26.291438959700123</c:v>
                </c:pt>
                <c:pt idx="60">
                  <c:v>26.001646821599984</c:v>
                </c:pt>
                <c:pt idx="61">
                  <c:v>26.258402105299954</c:v>
                </c:pt>
                <c:pt idx="62">
                  <c:v>26.349399823200038</c:v>
                </c:pt>
                <c:pt idx="63">
                  <c:v>26.131980888699943</c:v>
                </c:pt>
                <c:pt idx="64">
                  <c:v>26.436191892900013</c:v>
                </c:pt>
                <c:pt idx="65">
                  <c:v>26.180528955299931</c:v>
                </c:pt>
                <c:pt idx="66">
                  <c:v>26.134979903299993</c:v>
                </c:pt>
                <c:pt idx="67">
                  <c:v>26.067639161299976</c:v>
                </c:pt>
                <c:pt idx="68">
                  <c:v>26.140043083200066</c:v>
                </c:pt>
                <c:pt idx="69">
                  <c:v>26.320412615599928</c:v>
                </c:pt>
                <c:pt idx="70">
                  <c:v>26.772930765200098</c:v>
                </c:pt>
                <c:pt idx="71">
                  <c:v>26.771845334099936</c:v>
                </c:pt>
                <c:pt idx="72">
                  <c:v>26.741811004900114</c:v>
                </c:pt>
                <c:pt idx="73">
                  <c:v>26.601247993599912</c:v>
                </c:pt>
                <c:pt idx="74">
                  <c:v>26.988439754199987</c:v>
                </c:pt>
                <c:pt idx="75">
                  <c:v>26.68562221890009</c:v>
                </c:pt>
                <c:pt idx="76">
                  <c:v>26.263981631599993</c:v>
                </c:pt>
                <c:pt idx="77">
                  <c:v>27.062805607699993</c:v>
                </c:pt>
                <c:pt idx="78">
                  <c:v>27.333729645200155</c:v>
                </c:pt>
                <c:pt idx="79">
                  <c:v>27.429802983900004</c:v>
                </c:pt>
                <c:pt idx="80">
                  <c:v>27.433836867000011</c:v>
                </c:pt>
                <c:pt idx="81">
                  <c:v>27.114713592400044</c:v>
                </c:pt>
                <c:pt idx="82">
                  <c:v>27.407364806299928</c:v>
                </c:pt>
                <c:pt idx="83">
                  <c:v>27.115157734900002</c:v>
                </c:pt>
                <c:pt idx="84">
                  <c:v>27.169027023200059</c:v>
                </c:pt>
                <c:pt idx="85">
                  <c:v>27.126398376500138</c:v>
                </c:pt>
                <c:pt idx="86">
                  <c:v>27.096891701100052</c:v>
                </c:pt>
                <c:pt idx="87">
                  <c:v>27.509287688699995</c:v>
                </c:pt>
                <c:pt idx="88">
                  <c:v>27.378491676499966</c:v>
                </c:pt>
                <c:pt idx="89">
                  <c:v>27.513334477400026</c:v>
                </c:pt>
                <c:pt idx="90">
                  <c:v>27.644526756199905</c:v>
                </c:pt>
                <c:pt idx="91">
                  <c:v>27.707080868800034</c:v>
                </c:pt>
                <c:pt idx="92">
                  <c:v>27.894347743100052</c:v>
                </c:pt>
                <c:pt idx="93">
                  <c:v>27.420391524800053</c:v>
                </c:pt>
                <c:pt idx="94">
                  <c:v>27.400031687100082</c:v>
                </c:pt>
                <c:pt idx="95">
                  <c:v>27.202063226300005</c:v>
                </c:pt>
                <c:pt idx="96">
                  <c:v>27.858205056399992</c:v>
                </c:pt>
                <c:pt idx="97">
                  <c:v>28.408770319800094</c:v>
                </c:pt>
                <c:pt idx="98">
                  <c:v>28.499193230800024</c:v>
                </c:pt>
                <c:pt idx="99">
                  <c:v>28.348485578399959</c:v>
                </c:pt>
                <c:pt idx="100">
                  <c:v>28.034764532200111</c:v>
                </c:pt>
                <c:pt idx="101">
                  <c:v>28.171491459000048</c:v>
                </c:pt>
                <c:pt idx="102">
                  <c:v>28.020023478400027</c:v>
                </c:pt>
                <c:pt idx="103">
                  <c:v>28.229465148200052</c:v>
                </c:pt>
                <c:pt idx="104">
                  <c:v>28.431761210099943</c:v>
                </c:pt>
                <c:pt idx="105">
                  <c:v>28.47766309629986</c:v>
                </c:pt>
                <c:pt idx="106">
                  <c:v>28.786288012100023</c:v>
                </c:pt>
                <c:pt idx="107">
                  <c:v>28.496121498800097</c:v>
                </c:pt>
                <c:pt idx="108">
                  <c:v>28.828052370300039</c:v>
                </c:pt>
                <c:pt idx="109">
                  <c:v>28.992355935699944</c:v>
                </c:pt>
                <c:pt idx="110">
                  <c:v>28.854350323600006</c:v>
                </c:pt>
                <c:pt idx="111">
                  <c:v>28.378215932900059</c:v>
                </c:pt>
                <c:pt idx="112">
                  <c:v>28.450485719999953</c:v>
                </c:pt>
                <c:pt idx="113">
                  <c:v>28.463056333700099</c:v>
                </c:pt>
                <c:pt idx="114">
                  <c:v>28.106271569800022</c:v>
                </c:pt>
                <c:pt idx="115">
                  <c:v>28.363140100900061</c:v>
                </c:pt>
                <c:pt idx="116">
                  <c:v>28.360933433299959</c:v>
                </c:pt>
                <c:pt idx="117">
                  <c:v>28.13360151240008</c:v>
                </c:pt>
                <c:pt idx="118">
                  <c:v>28.564686855400097</c:v>
                </c:pt>
                <c:pt idx="119">
                  <c:v>28.185428358599928</c:v>
                </c:pt>
                <c:pt idx="120">
                  <c:v>28.232550943700144</c:v>
                </c:pt>
                <c:pt idx="121">
                  <c:v>28.686529004000082</c:v>
                </c:pt>
                <c:pt idx="122">
                  <c:v>27.76556093729997</c:v>
                </c:pt>
                <c:pt idx="123">
                  <c:v>26.315879485000146</c:v>
                </c:pt>
                <c:pt idx="124">
                  <c:v>26.62578117849997</c:v>
                </c:pt>
                <c:pt idx="125">
                  <c:v>26.841735437500063</c:v>
                </c:pt>
                <c:pt idx="126">
                  <c:v>27.463621593499976</c:v>
                </c:pt>
                <c:pt idx="127">
                  <c:v>27.373780442999884</c:v>
                </c:pt>
                <c:pt idx="128">
                  <c:v>26.835965142800038</c:v>
                </c:pt>
                <c:pt idx="129">
                  <c:v>27.088378977199788</c:v>
                </c:pt>
                <c:pt idx="130">
                  <c:v>27.60194345919993</c:v>
                </c:pt>
                <c:pt idx="131">
                  <c:v>27.637749428799964</c:v>
                </c:pt>
                <c:pt idx="132">
                  <c:v>27.593997103200007</c:v>
                </c:pt>
                <c:pt idx="133">
                  <c:v>27.953754610700027</c:v>
                </c:pt>
                <c:pt idx="134">
                  <c:v>27.822445310899933</c:v>
                </c:pt>
                <c:pt idx="135">
                  <c:v>27.620947070500115</c:v>
                </c:pt>
                <c:pt idx="136">
                  <c:v>27.294673008400043</c:v>
                </c:pt>
                <c:pt idx="137">
                  <c:v>27.610372096699933</c:v>
                </c:pt>
                <c:pt idx="138">
                  <c:v>27.763948839000072</c:v>
                </c:pt>
                <c:pt idx="139">
                  <c:v>28.050660712600024</c:v>
                </c:pt>
                <c:pt idx="140">
                  <c:v>28.239947065800031</c:v>
                </c:pt>
                <c:pt idx="141">
                  <c:v>28.671131217499941</c:v>
                </c:pt>
                <c:pt idx="142">
                  <c:v>28.905775378000076</c:v>
                </c:pt>
                <c:pt idx="143">
                  <c:v>28.7991386072</c:v>
                </c:pt>
                <c:pt idx="144">
                  <c:v>29.331126137899858</c:v>
                </c:pt>
                <c:pt idx="145">
                  <c:v>29.274381989099965</c:v>
                </c:pt>
                <c:pt idx="146">
                  <c:v>29.185545776100053</c:v>
                </c:pt>
                <c:pt idx="147">
                  <c:v>29.508531693599945</c:v>
                </c:pt>
                <c:pt idx="148">
                  <c:v>29.692176927499894</c:v>
                </c:pt>
                <c:pt idx="149">
                  <c:v>29.588530409299988</c:v>
                </c:pt>
                <c:pt idx="150">
                  <c:v>29.79315599109999</c:v>
                </c:pt>
                <c:pt idx="151">
                  <c:v>30.017133050099908</c:v>
                </c:pt>
                <c:pt idx="152">
                  <c:v>30.452582535899964</c:v>
                </c:pt>
                <c:pt idx="153">
                  <c:v>30.612002926399942</c:v>
                </c:pt>
                <c:pt idx="154">
                  <c:v>30.737914015999962</c:v>
                </c:pt>
                <c:pt idx="155">
                  <c:v>30.252980936499959</c:v>
                </c:pt>
                <c:pt idx="156">
                  <c:v>30.203329583300025</c:v>
                </c:pt>
                <c:pt idx="157">
                  <c:v>31.06663943550015</c:v>
                </c:pt>
                <c:pt idx="158">
                  <c:v>30.989157920899967</c:v>
                </c:pt>
                <c:pt idx="159">
                  <c:v>31.013117546600004</c:v>
                </c:pt>
                <c:pt idx="160">
                  <c:v>31.342207081599973</c:v>
                </c:pt>
                <c:pt idx="161">
                  <c:v>30.955015770500044</c:v>
                </c:pt>
                <c:pt idx="162">
                  <c:v>31.033961774299961</c:v>
                </c:pt>
                <c:pt idx="163">
                  <c:v>31.65915191299986</c:v>
                </c:pt>
                <c:pt idx="164">
                  <c:v>31.466492693800006</c:v>
                </c:pt>
                <c:pt idx="165">
                  <c:v>31.257458977599878</c:v>
                </c:pt>
                <c:pt idx="166">
                  <c:v>31.511724742599931</c:v>
                </c:pt>
                <c:pt idx="167">
                  <c:v>31.603932493199935</c:v>
                </c:pt>
                <c:pt idx="168">
                  <c:v>31.289871036399941</c:v>
                </c:pt>
                <c:pt idx="169">
                  <c:v>32.703289164899864</c:v>
                </c:pt>
                <c:pt idx="170">
                  <c:v>32.430304718200027</c:v>
                </c:pt>
                <c:pt idx="171">
                  <c:v>31.881625122700058</c:v>
                </c:pt>
              </c:numCache>
            </c:numRef>
          </c:val>
          <c:smooth val="0"/>
          <c:extLst>
            <c:ext xmlns:c16="http://schemas.microsoft.com/office/drawing/2014/chart" uri="{C3380CC4-5D6E-409C-BE32-E72D297353CC}">
              <c16:uniqueId val="{00000000-52E3-4560-BA51-632ADE026E77}"/>
            </c:ext>
          </c:extLst>
        </c:ser>
        <c:dLbls>
          <c:showLegendKey val="0"/>
          <c:showVal val="0"/>
          <c:showCatName val="0"/>
          <c:showSerName val="0"/>
          <c:showPercent val="0"/>
          <c:showBubbleSize val="0"/>
        </c:dLbls>
        <c:smooth val="0"/>
        <c:axId val="1156358143"/>
        <c:axId val="1156354303"/>
      </c:lineChart>
      <c:catAx>
        <c:axId val="115635814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6354303"/>
        <c:crosses val="autoZero"/>
        <c:auto val="1"/>
        <c:lblAlgn val="ctr"/>
        <c:lblOffset val="100"/>
        <c:tickLblSkip val="2"/>
        <c:tickMarkSkip val="12"/>
        <c:noMultiLvlLbl val="0"/>
      </c:catAx>
      <c:valAx>
        <c:axId val="1156354303"/>
        <c:scaling>
          <c:orientation val="minMax"/>
          <c:min val="2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6358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14652216718897E-2"/>
          <c:y val="0.16211614526714252"/>
          <c:w val="0.93514651795617687"/>
          <c:h val="0.67039323624369962"/>
        </c:manualLayout>
      </c:layout>
      <c:barChart>
        <c:barDir val="col"/>
        <c:grouping val="stacked"/>
        <c:varyColors val="0"/>
        <c:ser>
          <c:idx val="1"/>
          <c:order val="1"/>
          <c:tx>
            <c:strRef>
              <c:f>Data6!$C$1</c:f>
              <c:strCache>
                <c:ptCount val="1"/>
                <c:pt idx="0">
                  <c:v>Births minus deaths</c:v>
                </c:pt>
              </c:strCache>
            </c:strRef>
          </c:tx>
          <c:spPr>
            <a:solidFill>
              <a:schemeClr val="accent1"/>
            </a:solidFill>
            <a:ln>
              <a:noFill/>
            </a:ln>
            <a:effectLst/>
          </c:spPr>
          <c:invertIfNegative val="0"/>
          <c:cat>
            <c:numRef>
              <c:f>Data6!$A$2:$A$52</c:f>
              <c:numCache>
                <c:formatCode>General</c:formatCode>
                <c:ptCount val="5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pt idx="21">
                  <c:v>2025</c:v>
                </c:pt>
                <c:pt idx="22">
                  <c:v>2026</c:v>
                </c:pt>
                <c:pt idx="23">
                  <c:v>2027</c:v>
                </c:pt>
                <c:pt idx="24">
                  <c:v>2028</c:v>
                </c:pt>
                <c:pt idx="25">
                  <c:v>2029</c:v>
                </c:pt>
                <c:pt idx="26">
                  <c:v>2030</c:v>
                </c:pt>
                <c:pt idx="27">
                  <c:v>2031</c:v>
                </c:pt>
                <c:pt idx="28">
                  <c:v>2032</c:v>
                </c:pt>
                <c:pt idx="29">
                  <c:v>2033</c:v>
                </c:pt>
                <c:pt idx="30">
                  <c:v>2034</c:v>
                </c:pt>
                <c:pt idx="31">
                  <c:v>2035</c:v>
                </c:pt>
                <c:pt idx="32">
                  <c:v>2036</c:v>
                </c:pt>
                <c:pt idx="33">
                  <c:v>2037</c:v>
                </c:pt>
                <c:pt idx="34">
                  <c:v>2038</c:v>
                </c:pt>
                <c:pt idx="35">
                  <c:v>2039</c:v>
                </c:pt>
                <c:pt idx="36">
                  <c:v>2040</c:v>
                </c:pt>
                <c:pt idx="37">
                  <c:v>2041</c:v>
                </c:pt>
                <c:pt idx="38">
                  <c:v>2042</c:v>
                </c:pt>
                <c:pt idx="39">
                  <c:v>2043</c:v>
                </c:pt>
                <c:pt idx="40">
                  <c:v>2044</c:v>
                </c:pt>
                <c:pt idx="41">
                  <c:v>2045</c:v>
                </c:pt>
                <c:pt idx="42">
                  <c:v>2046</c:v>
                </c:pt>
                <c:pt idx="43">
                  <c:v>2047</c:v>
                </c:pt>
                <c:pt idx="44">
                  <c:v>2048</c:v>
                </c:pt>
                <c:pt idx="45">
                  <c:v>2049</c:v>
                </c:pt>
                <c:pt idx="46">
                  <c:v>2050</c:v>
                </c:pt>
                <c:pt idx="47">
                  <c:v>2051</c:v>
                </c:pt>
                <c:pt idx="48">
                  <c:v>2052</c:v>
                </c:pt>
                <c:pt idx="49">
                  <c:v>2053</c:v>
                </c:pt>
                <c:pt idx="50">
                  <c:v>2054</c:v>
                </c:pt>
              </c:numCache>
            </c:numRef>
          </c:cat>
          <c:val>
            <c:numRef>
              <c:f>Data6!$C$2:$C$52</c:f>
              <c:numCache>
                <c:formatCode>General</c:formatCode>
                <c:ptCount val="51"/>
                <c:pt idx="0">
                  <c:v>0.53800000000000003</c:v>
                </c:pt>
                <c:pt idx="1">
                  <c:v>0.52600000000000002</c:v>
                </c:pt>
                <c:pt idx="2">
                  <c:v>0.56999999999999995</c:v>
                </c:pt>
                <c:pt idx="3">
                  <c:v>0.58199999999999996</c:v>
                </c:pt>
                <c:pt idx="4">
                  <c:v>0.53200000000000003</c:v>
                </c:pt>
                <c:pt idx="5">
                  <c:v>0.50800000000000001</c:v>
                </c:pt>
                <c:pt idx="6">
                  <c:v>0.42799999999999999</c:v>
                </c:pt>
                <c:pt idx="7">
                  <c:v>0.39300000000000002</c:v>
                </c:pt>
                <c:pt idx="8">
                  <c:v>0.38</c:v>
                </c:pt>
                <c:pt idx="9">
                  <c:v>0.35399999999999998</c:v>
                </c:pt>
                <c:pt idx="10">
                  <c:v>0.36599999999999999</c:v>
                </c:pt>
                <c:pt idx="11">
                  <c:v>0.33500000000000002</c:v>
                </c:pt>
                <c:pt idx="12">
                  <c:v>0.311</c:v>
                </c:pt>
                <c:pt idx="13">
                  <c:v>0.26300000000000001</c:v>
                </c:pt>
                <c:pt idx="14">
                  <c:v>0.23200000000000001</c:v>
                </c:pt>
                <c:pt idx="15">
                  <c:v>0.20699999999999999</c:v>
                </c:pt>
                <c:pt idx="16">
                  <c:v>3.2000000000000001E-2</c:v>
                </c:pt>
                <c:pt idx="17">
                  <c:v>3.5000000000000003E-2</c:v>
                </c:pt>
                <c:pt idx="18">
                  <c:v>0.1</c:v>
                </c:pt>
                <c:pt idx="19">
                  <c:v>0.17299999999999999</c:v>
                </c:pt>
                <c:pt idx="20">
                  <c:v>0.19600000000000001</c:v>
                </c:pt>
                <c:pt idx="21">
                  <c:v>0.19500000000000001</c:v>
                </c:pt>
                <c:pt idx="22">
                  <c:v>0.192</c:v>
                </c:pt>
                <c:pt idx="23">
                  <c:v>0.182</c:v>
                </c:pt>
                <c:pt idx="24">
                  <c:v>0.17100000000000001</c:v>
                </c:pt>
                <c:pt idx="25">
                  <c:v>0.16</c:v>
                </c:pt>
                <c:pt idx="26">
                  <c:v>0.14899999999999999</c:v>
                </c:pt>
                <c:pt idx="27">
                  <c:v>0.13600000000000001</c:v>
                </c:pt>
                <c:pt idx="28">
                  <c:v>0.122</c:v>
                </c:pt>
                <c:pt idx="29">
                  <c:v>0.107</c:v>
                </c:pt>
                <c:pt idx="30">
                  <c:v>9.0999999999999998E-2</c:v>
                </c:pt>
                <c:pt idx="31">
                  <c:v>7.4999999999999997E-2</c:v>
                </c:pt>
                <c:pt idx="32">
                  <c:v>5.8999999999999997E-2</c:v>
                </c:pt>
                <c:pt idx="33">
                  <c:v>4.2999999999999997E-2</c:v>
                </c:pt>
                <c:pt idx="34">
                  <c:v>2.7E-2</c:v>
                </c:pt>
                <c:pt idx="35">
                  <c:v>0.01</c:v>
                </c:pt>
                <c:pt idx="36">
                  <c:v>-6.0000000000000001E-3</c:v>
                </c:pt>
                <c:pt idx="37">
                  <c:v>-2.1999999999999999E-2</c:v>
                </c:pt>
                <c:pt idx="38">
                  <c:v>-3.6999999999999998E-2</c:v>
                </c:pt>
                <c:pt idx="39">
                  <c:v>-5.1999999999999998E-2</c:v>
                </c:pt>
                <c:pt idx="40">
                  <c:v>-6.5000000000000002E-2</c:v>
                </c:pt>
                <c:pt idx="41">
                  <c:v>-7.6999999999999999E-2</c:v>
                </c:pt>
                <c:pt idx="42">
                  <c:v>-8.7999999999999995E-2</c:v>
                </c:pt>
                <c:pt idx="43">
                  <c:v>-9.8000000000000004E-2</c:v>
                </c:pt>
                <c:pt idx="44">
                  <c:v>-0.107</c:v>
                </c:pt>
                <c:pt idx="45">
                  <c:v>-0.114</c:v>
                </c:pt>
                <c:pt idx="46">
                  <c:v>-0.12</c:v>
                </c:pt>
                <c:pt idx="47">
                  <c:v>-0.124</c:v>
                </c:pt>
                <c:pt idx="48">
                  <c:v>-0.127</c:v>
                </c:pt>
                <c:pt idx="49">
                  <c:v>-0.128</c:v>
                </c:pt>
                <c:pt idx="50">
                  <c:v>-0.127</c:v>
                </c:pt>
              </c:numCache>
            </c:numRef>
          </c:val>
          <c:extLst>
            <c:ext xmlns:c16="http://schemas.microsoft.com/office/drawing/2014/chart" uri="{C3380CC4-5D6E-409C-BE32-E72D297353CC}">
              <c16:uniqueId val="{00000000-81B8-4EE9-A23A-2FAE7BB3D1A5}"/>
            </c:ext>
          </c:extLst>
        </c:ser>
        <c:ser>
          <c:idx val="2"/>
          <c:order val="2"/>
          <c:tx>
            <c:strRef>
              <c:f>Data6!$D$1</c:f>
              <c:strCache>
                <c:ptCount val="1"/>
                <c:pt idx="0">
                  <c:v>Net immigration</c:v>
                </c:pt>
              </c:strCache>
            </c:strRef>
          </c:tx>
          <c:spPr>
            <a:solidFill>
              <a:schemeClr val="bg2"/>
            </a:solidFill>
            <a:ln>
              <a:noFill/>
            </a:ln>
            <a:effectLst/>
          </c:spPr>
          <c:invertIfNegative val="0"/>
          <c:cat>
            <c:numRef>
              <c:f>Data6!$A$2:$A$52</c:f>
              <c:numCache>
                <c:formatCode>General</c:formatCode>
                <c:ptCount val="5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pt idx="21">
                  <c:v>2025</c:v>
                </c:pt>
                <c:pt idx="22">
                  <c:v>2026</c:v>
                </c:pt>
                <c:pt idx="23">
                  <c:v>2027</c:v>
                </c:pt>
                <c:pt idx="24">
                  <c:v>2028</c:v>
                </c:pt>
                <c:pt idx="25">
                  <c:v>2029</c:v>
                </c:pt>
                <c:pt idx="26">
                  <c:v>2030</c:v>
                </c:pt>
                <c:pt idx="27">
                  <c:v>2031</c:v>
                </c:pt>
                <c:pt idx="28">
                  <c:v>2032</c:v>
                </c:pt>
                <c:pt idx="29">
                  <c:v>2033</c:v>
                </c:pt>
                <c:pt idx="30">
                  <c:v>2034</c:v>
                </c:pt>
                <c:pt idx="31">
                  <c:v>2035</c:v>
                </c:pt>
                <c:pt idx="32">
                  <c:v>2036</c:v>
                </c:pt>
                <c:pt idx="33">
                  <c:v>2037</c:v>
                </c:pt>
                <c:pt idx="34">
                  <c:v>2038</c:v>
                </c:pt>
                <c:pt idx="35">
                  <c:v>2039</c:v>
                </c:pt>
                <c:pt idx="36">
                  <c:v>2040</c:v>
                </c:pt>
                <c:pt idx="37">
                  <c:v>2041</c:v>
                </c:pt>
                <c:pt idx="38">
                  <c:v>2042</c:v>
                </c:pt>
                <c:pt idx="39">
                  <c:v>2043</c:v>
                </c:pt>
                <c:pt idx="40">
                  <c:v>2044</c:v>
                </c:pt>
                <c:pt idx="41">
                  <c:v>2045</c:v>
                </c:pt>
                <c:pt idx="42">
                  <c:v>2046</c:v>
                </c:pt>
                <c:pt idx="43">
                  <c:v>2047</c:v>
                </c:pt>
                <c:pt idx="44">
                  <c:v>2048</c:v>
                </c:pt>
                <c:pt idx="45">
                  <c:v>2049</c:v>
                </c:pt>
                <c:pt idx="46">
                  <c:v>2050</c:v>
                </c:pt>
                <c:pt idx="47">
                  <c:v>2051</c:v>
                </c:pt>
                <c:pt idx="48">
                  <c:v>2052</c:v>
                </c:pt>
                <c:pt idx="49">
                  <c:v>2053</c:v>
                </c:pt>
                <c:pt idx="50">
                  <c:v>2054</c:v>
                </c:pt>
              </c:numCache>
            </c:numRef>
          </c:cat>
          <c:val>
            <c:numRef>
              <c:f>Data6!$D$2:$D$52</c:f>
              <c:numCache>
                <c:formatCode>General</c:formatCode>
                <c:ptCount val="51"/>
                <c:pt idx="0">
                  <c:v>0.44</c:v>
                </c:pt>
                <c:pt idx="1">
                  <c:v>0.621</c:v>
                </c:pt>
                <c:pt idx="2">
                  <c:v>0.55000000000000004</c:v>
                </c:pt>
                <c:pt idx="3">
                  <c:v>0.28499999999999998</c:v>
                </c:pt>
                <c:pt idx="4">
                  <c:v>5.5E-2</c:v>
                </c:pt>
                <c:pt idx="5">
                  <c:v>0.28799999999999998</c:v>
                </c:pt>
                <c:pt idx="6">
                  <c:v>0.24399999999999999</c:v>
                </c:pt>
                <c:pt idx="7">
                  <c:v>0.219</c:v>
                </c:pt>
                <c:pt idx="8">
                  <c:v>0.19500000000000001</c:v>
                </c:pt>
                <c:pt idx="9">
                  <c:v>0.24299999999999999</c:v>
                </c:pt>
                <c:pt idx="10">
                  <c:v>0.49299999999999999</c:v>
                </c:pt>
                <c:pt idx="11">
                  <c:v>0.439</c:v>
                </c:pt>
                <c:pt idx="12">
                  <c:v>0.25700000000000001</c:v>
                </c:pt>
                <c:pt idx="13">
                  <c:v>0.318</c:v>
                </c:pt>
                <c:pt idx="14">
                  <c:v>0.189</c:v>
                </c:pt>
                <c:pt idx="15">
                  <c:v>0.113</c:v>
                </c:pt>
                <c:pt idx="16">
                  <c:v>0.24399999999999999</c:v>
                </c:pt>
                <c:pt idx="17">
                  <c:v>0.34699999999999998</c:v>
                </c:pt>
                <c:pt idx="18">
                  <c:v>0.79</c:v>
                </c:pt>
                <c:pt idx="19">
                  <c:v>0.96499999999999997</c:v>
                </c:pt>
                <c:pt idx="20">
                  <c:v>0.95499999999999996</c:v>
                </c:pt>
                <c:pt idx="21">
                  <c:v>0.745</c:v>
                </c:pt>
                <c:pt idx="22">
                  <c:v>0.51100000000000001</c:v>
                </c:pt>
                <c:pt idx="23">
                  <c:v>0.311</c:v>
                </c:pt>
                <c:pt idx="24">
                  <c:v>0.311</c:v>
                </c:pt>
                <c:pt idx="25">
                  <c:v>0.31</c:v>
                </c:pt>
                <c:pt idx="26">
                  <c:v>0.309</c:v>
                </c:pt>
                <c:pt idx="27">
                  <c:v>0.308</c:v>
                </c:pt>
                <c:pt idx="28">
                  <c:v>0.308</c:v>
                </c:pt>
                <c:pt idx="29">
                  <c:v>0.307</c:v>
                </c:pt>
                <c:pt idx="30">
                  <c:v>0.30599999999999999</c:v>
                </c:pt>
                <c:pt idx="31">
                  <c:v>0.30599999999999999</c:v>
                </c:pt>
                <c:pt idx="32">
                  <c:v>0.30499999999999999</c:v>
                </c:pt>
                <c:pt idx="33">
                  <c:v>0.30499999999999999</c:v>
                </c:pt>
                <c:pt idx="34">
                  <c:v>0.30399999999999999</c:v>
                </c:pt>
                <c:pt idx="35">
                  <c:v>0.30399999999999999</c:v>
                </c:pt>
                <c:pt idx="36">
                  <c:v>0.30399999999999999</c:v>
                </c:pt>
                <c:pt idx="37">
                  <c:v>0.30399999999999999</c:v>
                </c:pt>
                <c:pt idx="38">
                  <c:v>0.30299999999999999</c:v>
                </c:pt>
                <c:pt idx="39">
                  <c:v>0.30299999999999999</c:v>
                </c:pt>
                <c:pt idx="40">
                  <c:v>0.30299999999999999</c:v>
                </c:pt>
                <c:pt idx="41">
                  <c:v>0.30299999999999999</c:v>
                </c:pt>
                <c:pt idx="42">
                  <c:v>0.30299999999999999</c:v>
                </c:pt>
                <c:pt idx="43">
                  <c:v>0.30299999999999999</c:v>
                </c:pt>
                <c:pt idx="44">
                  <c:v>0.30299999999999999</c:v>
                </c:pt>
                <c:pt idx="45">
                  <c:v>0.30199999999999999</c:v>
                </c:pt>
                <c:pt idx="46">
                  <c:v>0.30199999999999999</c:v>
                </c:pt>
                <c:pt idx="47">
                  <c:v>0.30199999999999999</c:v>
                </c:pt>
                <c:pt idx="48">
                  <c:v>0.30199999999999999</c:v>
                </c:pt>
                <c:pt idx="49">
                  <c:v>0.30199999999999999</c:v>
                </c:pt>
                <c:pt idx="50">
                  <c:v>0.30199999999999999</c:v>
                </c:pt>
              </c:numCache>
            </c:numRef>
          </c:val>
          <c:extLst>
            <c:ext xmlns:c16="http://schemas.microsoft.com/office/drawing/2014/chart" uri="{C3380CC4-5D6E-409C-BE32-E72D297353CC}">
              <c16:uniqueId val="{00000001-81B8-4EE9-A23A-2FAE7BB3D1A5}"/>
            </c:ext>
          </c:extLst>
        </c:ser>
        <c:dLbls>
          <c:showLegendKey val="0"/>
          <c:showVal val="0"/>
          <c:showCatName val="0"/>
          <c:showSerName val="0"/>
          <c:showPercent val="0"/>
          <c:showBubbleSize val="0"/>
        </c:dLbls>
        <c:gapWidth val="219"/>
        <c:overlap val="100"/>
        <c:axId val="1156360543"/>
        <c:axId val="1156365343"/>
      </c:barChart>
      <c:lineChart>
        <c:grouping val="standard"/>
        <c:varyColors val="0"/>
        <c:ser>
          <c:idx val="0"/>
          <c:order val="0"/>
          <c:tx>
            <c:strRef>
              <c:f>Data6!$B$1</c:f>
              <c:strCache>
                <c:ptCount val="1"/>
                <c:pt idx="0">
                  <c:v>Population growth</c:v>
                </c:pt>
              </c:strCache>
            </c:strRef>
          </c:tx>
          <c:spPr>
            <a:ln w="28575" cap="rnd">
              <a:solidFill>
                <a:schemeClr val="tx1"/>
              </a:solidFill>
              <a:round/>
            </a:ln>
            <a:effectLst/>
          </c:spPr>
          <c:marker>
            <c:symbol val="none"/>
          </c:marker>
          <c:cat>
            <c:numRef>
              <c:f>Data6!$A$2:$A$52</c:f>
              <c:numCache>
                <c:formatCode>General</c:formatCode>
                <c:ptCount val="5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pt idx="21">
                  <c:v>2025</c:v>
                </c:pt>
                <c:pt idx="22">
                  <c:v>2026</c:v>
                </c:pt>
                <c:pt idx="23">
                  <c:v>2027</c:v>
                </c:pt>
                <c:pt idx="24">
                  <c:v>2028</c:v>
                </c:pt>
                <c:pt idx="25">
                  <c:v>2029</c:v>
                </c:pt>
                <c:pt idx="26">
                  <c:v>2030</c:v>
                </c:pt>
                <c:pt idx="27">
                  <c:v>2031</c:v>
                </c:pt>
                <c:pt idx="28">
                  <c:v>2032</c:v>
                </c:pt>
                <c:pt idx="29">
                  <c:v>2033</c:v>
                </c:pt>
                <c:pt idx="30">
                  <c:v>2034</c:v>
                </c:pt>
                <c:pt idx="31">
                  <c:v>2035</c:v>
                </c:pt>
                <c:pt idx="32">
                  <c:v>2036</c:v>
                </c:pt>
                <c:pt idx="33">
                  <c:v>2037</c:v>
                </c:pt>
                <c:pt idx="34">
                  <c:v>2038</c:v>
                </c:pt>
                <c:pt idx="35">
                  <c:v>2039</c:v>
                </c:pt>
                <c:pt idx="36">
                  <c:v>2040</c:v>
                </c:pt>
                <c:pt idx="37">
                  <c:v>2041</c:v>
                </c:pt>
                <c:pt idx="38">
                  <c:v>2042</c:v>
                </c:pt>
                <c:pt idx="39">
                  <c:v>2043</c:v>
                </c:pt>
                <c:pt idx="40">
                  <c:v>2044</c:v>
                </c:pt>
                <c:pt idx="41">
                  <c:v>2045</c:v>
                </c:pt>
                <c:pt idx="42">
                  <c:v>2046</c:v>
                </c:pt>
                <c:pt idx="43">
                  <c:v>2047</c:v>
                </c:pt>
                <c:pt idx="44">
                  <c:v>2048</c:v>
                </c:pt>
                <c:pt idx="45">
                  <c:v>2049</c:v>
                </c:pt>
                <c:pt idx="46">
                  <c:v>2050</c:v>
                </c:pt>
                <c:pt idx="47">
                  <c:v>2051</c:v>
                </c:pt>
                <c:pt idx="48">
                  <c:v>2052</c:v>
                </c:pt>
                <c:pt idx="49">
                  <c:v>2053</c:v>
                </c:pt>
                <c:pt idx="50">
                  <c:v>2054</c:v>
                </c:pt>
              </c:numCache>
            </c:numRef>
          </c:cat>
          <c:val>
            <c:numRef>
              <c:f>Data6!$B$2:$B$52</c:f>
              <c:numCache>
                <c:formatCode>General</c:formatCode>
                <c:ptCount val="51"/>
                <c:pt idx="0">
                  <c:v>0.97799999999999998</c:v>
                </c:pt>
                <c:pt idx="1">
                  <c:v>1.1479999999999999</c:v>
                </c:pt>
                <c:pt idx="2">
                  <c:v>1.1200000000000001</c:v>
                </c:pt>
                <c:pt idx="3">
                  <c:v>0.86699999999999999</c:v>
                </c:pt>
                <c:pt idx="4">
                  <c:v>0.58699999999999997</c:v>
                </c:pt>
                <c:pt idx="5">
                  <c:v>0.79600000000000004</c:v>
                </c:pt>
                <c:pt idx="6">
                  <c:v>0.67200000000000004</c:v>
                </c:pt>
                <c:pt idx="7">
                  <c:v>0.61199999999999999</c:v>
                </c:pt>
                <c:pt idx="8">
                  <c:v>0.57399999999999995</c:v>
                </c:pt>
                <c:pt idx="9">
                  <c:v>0.59699999999999998</c:v>
                </c:pt>
                <c:pt idx="10">
                  <c:v>0.85899999999999999</c:v>
                </c:pt>
                <c:pt idx="11">
                  <c:v>0.77400000000000002</c:v>
                </c:pt>
                <c:pt idx="12">
                  <c:v>0.56799999999999995</c:v>
                </c:pt>
                <c:pt idx="13">
                  <c:v>0.58099999999999996</c:v>
                </c:pt>
                <c:pt idx="14">
                  <c:v>0.42</c:v>
                </c:pt>
                <c:pt idx="15">
                  <c:v>0.32</c:v>
                </c:pt>
                <c:pt idx="16">
                  <c:v>0.27600000000000002</c:v>
                </c:pt>
                <c:pt idx="17">
                  <c:v>0.38200000000000001</c:v>
                </c:pt>
                <c:pt idx="18">
                  <c:v>0.89</c:v>
                </c:pt>
                <c:pt idx="19">
                  <c:v>1.1379999999999999</c:v>
                </c:pt>
                <c:pt idx="20">
                  <c:v>1.151</c:v>
                </c:pt>
                <c:pt idx="21">
                  <c:v>0.94</c:v>
                </c:pt>
                <c:pt idx="22">
                  <c:v>0.70399999999999996</c:v>
                </c:pt>
                <c:pt idx="23">
                  <c:v>0.49299999999999999</c:v>
                </c:pt>
                <c:pt idx="24">
                  <c:v>0.48199999999999998</c:v>
                </c:pt>
                <c:pt idx="25">
                  <c:v>0.47</c:v>
                </c:pt>
                <c:pt idx="26">
                  <c:v>0.45800000000000002</c:v>
                </c:pt>
                <c:pt idx="27">
                  <c:v>0.44400000000000001</c:v>
                </c:pt>
                <c:pt idx="28">
                  <c:v>0.42899999999999999</c:v>
                </c:pt>
                <c:pt idx="29">
                  <c:v>0.41399999999999998</c:v>
                </c:pt>
                <c:pt idx="30">
                  <c:v>0.39800000000000002</c:v>
                </c:pt>
                <c:pt idx="31">
                  <c:v>0.38100000000000001</c:v>
                </c:pt>
                <c:pt idx="32">
                  <c:v>0.36499999999999999</c:v>
                </c:pt>
                <c:pt idx="33">
                  <c:v>0.34799999999999998</c:v>
                </c:pt>
                <c:pt idx="34">
                  <c:v>0.33100000000000002</c:v>
                </c:pt>
                <c:pt idx="35">
                  <c:v>0.314</c:v>
                </c:pt>
                <c:pt idx="36">
                  <c:v>0.29799999999999999</c:v>
                </c:pt>
                <c:pt idx="37">
                  <c:v>0.28199999999999997</c:v>
                </c:pt>
                <c:pt idx="38">
                  <c:v>0.26600000000000001</c:v>
                </c:pt>
                <c:pt idx="39">
                  <c:v>0.252</c:v>
                </c:pt>
                <c:pt idx="40">
                  <c:v>0.23799999999999999</c:v>
                </c:pt>
                <c:pt idx="41">
                  <c:v>0.22600000000000001</c:v>
                </c:pt>
                <c:pt idx="42">
                  <c:v>0.214</c:v>
                </c:pt>
                <c:pt idx="43">
                  <c:v>0.20399999999999999</c:v>
                </c:pt>
                <c:pt idx="44">
                  <c:v>0.19500000000000001</c:v>
                </c:pt>
                <c:pt idx="45">
                  <c:v>0.188</c:v>
                </c:pt>
                <c:pt idx="46">
                  <c:v>0.182</c:v>
                </c:pt>
                <c:pt idx="47">
                  <c:v>0.17799999999999999</c:v>
                </c:pt>
                <c:pt idx="48">
                  <c:v>0.17499999999999999</c:v>
                </c:pt>
                <c:pt idx="49">
                  <c:v>0.17399999999999999</c:v>
                </c:pt>
                <c:pt idx="50">
                  <c:v>0.17399999999999999</c:v>
                </c:pt>
              </c:numCache>
            </c:numRef>
          </c:val>
          <c:smooth val="0"/>
          <c:extLst>
            <c:ext xmlns:c16="http://schemas.microsoft.com/office/drawing/2014/chart" uri="{C3380CC4-5D6E-409C-BE32-E72D297353CC}">
              <c16:uniqueId val="{00000002-81B8-4EE9-A23A-2FAE7BB3D1A5}"/>
            </c:ext>
          </c:extLst>
        </c:ser>
        <c:dLbls>
          <c:showLegendKey val="0"/>
          <c:showVal val="0"/>
          <c:showCatName val="0"/>
          <c:showSerName val="0"/>
          <c:showPercent val="0"/>
          <c:showBubbleSize val="0"/>
        </c:dLbls>
        <c:marker val="1"/>
        <c:smooth val="0"/>
        <c:axId val="1156360543"/>
        <c:axId val="1156365343"/>
      </c:lineChart>
      <c:catAx>
        <c:axId val="1156360543"/>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6365343"/>
        <c:crosses val="autoZero"/>
        <c:auto val="1"/>
        <c:lblAlgn val="ctr"/>
        <c:lblOffset val="100"/>
        <c:tickLblSkip val="5"/>
        <c:noMultiLvlLbl val="0"/>
      </c:catAx>
      <c:valAx>
        <c:axId val="1156365343"/>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6360543"/>
        <c:crosses val="autoZero"/>
        <c:crossBetween val="between"/>
      </c:valAx>
      <c:spPr>
        <a:noFill/>
        <a:ln>
          <a:noFill/>
        </a:ln>
        <a:effectLst/>
      </c:spPr>
    </c:plotArea>
    <c:legend>
      <c:legendPos val="b"/>
      <c:layout>
        <c:manualLayout>
          <c:xMode val="edge"/>
          <c:yMode val="edge"/>
          <c:x val="0.50865605126654612"/>
          <c:y val="0.21926835055126298"/>
          <c:w val="0.24473918254148058"/>
          <c:h val="0.2144285773474683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7773B35-3B64-47C4-A910-4502866E0F34}">
  <sheetPr/>
  <sheetViews>
    <sheetView workbookViewId="0"/>
  </sheetViews>
  <pageMargins left="0.25" right="0.25" top="0.25" bottom="2.25" header="0.3" footer="0.3"/>
  <pageSetup orientation="landscape" horizontalDpi="200" verticalDpi="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CD377E5-74AC-46EC-8C3B-C151FB32CA6D}">
  <sheetPr/>
  <sheetViews>
    <sheetView workbookViewId="0"/>
  </sheetViews>
  <pageMargins left="0.25" right="0.25" top="0.25" bottom="2.25" header="0.3" footer="0.3"/>
  <pageSetup orientation="landscape" horizontalDpi="200" verticalDpi="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D92CEAF-3753-414F-9F89-F890DFB0ABD3}">
  <sheetPr/>
  <sheetViews>
    <sheetView workbookViewId="0"/>
  </sheetViews>
  <pageMargins left="0.25" right="0.25" top="0.25" bottom="2.25" header="0.3" footer="0.3"/>
  <pageSetup orientation="landscape" horizontalDpi="200" verticalDpi="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E080282-BC3A-42CA-BFD6-5E2F5C01341B}">
  <sheetPr/>
  <sheetViews>
    <sheetView workbookViewId="0"/>
  </sheetViews>
  <pageMargins left="0.25" right="0.25" top="0.25" bottom="2.25" header="0.3" footer="0.3"/>
  <pageSetup orientation="landscape" horizontalDpi="200" verticalDpi="200"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431BA97-5B9A-4170-8CCA-79E610A3F759}">
  <sheetPr/>
  <sheetViews>
    <sheetView workbookViewId="0"/>
  </sheetViews>
  <pageMargins left="0.25" right="0.25" top="0.25" bottom="2.25" header="0.3" footer="0.3"/>
  <pageSetup orientation="landscape" horizontalDpi="200" verticalDpi="200"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5A1ADB0-A23B-45F0-A7FF-F0CD4DD2269A}">
  <sheetPr/>
  <sheetViews>
    <sheetView tabSelected="1" workbookViewId="0"/>
  </sheetViews>
  <pageMargins left="0.25" right="0.25" top="0.25" bottom="2.25" header="0.3" footer="0.3"/>
  <pageSetup orientation="landscape" horizontalDpi="200" verticalDpi="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2C172F3D-4E90-03AD-2DAC-3E30F2D1985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cdr:y>
    </cdr:from>
    <cdr:to>
      <cdr:x>0.67255</cdr:x>
      <cdr:y>0.34611</cdr:y>
    </cdr:to>
    <cdr:sp macro="" textlink="">
      <cdr:nvSpPr>
        <cdr:cNvPr id="2" name="TextBox 1">
          <a:extLst xmlns:a="http://schemas.openxmlformats.org/drawingml/2006/main">
            <a:ext uri="{FF2B5EF4-FFF2-40B4-BE49-F238E27FC236}">
              <a16:creationId xmlns:a16="http://schemas.microsoft.com/office/drawing/2014/main" id="{F3B70C7D-E5BA-A476-CCB0-13AEF6F23A25}"/>
            </a:ext>
          </a:extLst>
        </cdr:cNvPr>
        <cdr:cNvSpPr txBox="1"/>
      </cdr:nvSpPr>
      <cdr:spPr>
        <a:xfrm xmlns:a="http://schemas.openxmlformats.org/drawingml/2006/main">
          <a:off x="0" y="0"/>
          <a:ext cx="6380445" cy="18593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5</a:t>
          </a:r>
        </a:p>
        <a:p xmlns:a="http://schemas.openxmlformats.org/drawingml/2006/main">
          <a:r>
            <a:rPr lang="en-US" sz="1400" b="1">
              <a:solidFill>
                <a:schemeClr val="bg2"/>
              </a:solidFill>
              <a:latin typeface="Arial" panose="020B0604020202020204" pitchFamily="34" charset="0"/>
              <a:cs typeface="Arial" panose="020B0604020202020204" pitchFamily="34" charset="0"/>
            </a:rPr>
            <a:t>Foreign-born</a:t>
          </a:r>
          <a:r>
            <a:rPr lang="en-US" sz="1400" b="1" baseline="0">
              <a:solidFill>
                <a:schemeClr val="bg2"/>
              </a:solidFill>
              <a:latin typeface="Arial" panose="020B0604020202020204" pitchFamily="34" charset="0"/>
              <a:cs typeface="Arial" panose="020B0604020202020204" pitchFamily="34" charset="0"/>
            </a:rPr>
            <a:t> labor force surpasses prepandemic trend growth</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0.09351</cdr:y>
    </cdr:from>
    <cdr:to>
      <cdr:x>0.23175</cdr:x>
      <cdr:y>0.15423</cdr:y>
    </cdr:to>
    <cdr:sp macro="" textlink="">
      <cdr:nvSpPr>
        <cdr:cNvPr id="3" name="TextBox 2">
          <a:extLst xmlns:a="http://schemas.openxmlformats.org/drawingml/2006/main">
            <a:ext uri="{FF2B5EF4-FFF2-40B4-BE49-F238E27FC236}">
              <a16:creationId xmlns:a16="http://schemas.microsoft.com/office/drawing/2014/main" id="{D1C05149-0C2C-C287-6A44-0FC07A835AE5}"/>
            </a:ext>
          </a:extLst>
        </cdr:cNvPr>
        <cdr:cNvSpPr txBox="1"/>
      </cdr:nvSpPr>
      <cdr:spPr>
        <a:xfrm xmlns:a="http://schemas.openxmlformats.org/drawingml/2006/main">
          <a:off x="0" y="502346"/>
          <a:ext cx="2198579" cy="326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Millions</a:t>
          </a:r>
        </a:p>
      </cdr:txBody>
    </cdr:sp>
  </cdr:relSizeAnchor>
  <cdr:relSizeAnchor xmlns:cdr="http://schemas.openxmlformats.org/drawingml/2006/chartDrawing">
    <cdr:from>
      <cdr:x>0</cdr:x>
      <cdr:y>0.84888</cdr:y>
    </cdr:from>
    <cdr:to>
      <cdr:x>1</cdr:x>
      <cdr:y>0.98664</cdr:y>
    </cdr:to>
    <cdr:sp macro="" textlink="">
      <cdr:nvSpPr>
        <cdr:cNvPr id="4" name="TextBox 3">
          <a:extLst xmlns:a="http://schemas.openxmlformats.org/drawingml/2006/main">
            <a:ext uri="{FF2B5EF4-FFF2-40B4-BE49-F238E27FC236}">
              <a16:creationId xmlns:a16="http://schemas.microsoft.com/office/drawing/2014/main" id="{ED0ABABE-49ED-5867-E1D0-3409DBF5104D}"/>
            </a:ext>
          </a:extLst>
        </cdr:cNvPr>
        <cdr:cNvSpPr txBox="1"/>
      </cdr:nvSpPr>
      <cdr:spPr>
        <a:xfrm xmlns:a="http://schemas.openxmlformats.org/drawingml/2006/main">
          <a:off x="0" y="4560256"/>
          <a:ext cx="9486900" cy="740079"/>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a:t>
          </a:r>
          <a:r>
            <a:rPr lang="en-US" sz="1100" baseline="0">
              <a:latin typeface="Arial" panose="020B0604020202020204" pitchFamily="34" charset="0"/>
              <a:cs typeface="Arial" panose="020B0604020202020204" pitchFamily="34" charset="0"/>
            </a:rPr>
            <a:t> The p</a:t>
          </a:r>
          <a:r>
            <a:rPr lang="en-US" sz="1100">
              <a:latin typeface="Arial" panose="020B0604020202020204" pitchFamily="34" charset="0"/>
              <a:cs typeface="Arial" panose="020B0604020202020204" pitchFamily="34" charset="0"/>
            </a:rPr>
            <a:t>rojected labor</a:t>
          </a:r>
          <a:r>
            <a:rPr lang="en-US" sz="1100" baseline="0">
              <a:latin typeface="Arial" panose="020B0604020202020204" pitchFamily="34" charset="0"/>
              <a:cs typeface="Arial" panose="020B0604020202020204" pitchFamily="34" charset="0"/>
            </a:rPr>
            <a:t> force assumes 2000-19 trend (2.2 percent) annualized growth beginning in January 2020. Data are through April 2024.</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a:t>
          </a:r>
          <a:r>
            <a:rPr lang="en-US" sz="1100" baseline="0">
              <a:latin typeface="Arial" panose="020B0604020202020204" pitchFamily="34" charset="0"/>
              <a:cs typeface="Arial" panose="020B0604020202020204" pitchFamily="34" charset="0"/>
            </a:rPr>
            <a:t> Current Population Survey; authors' calculations.</a:t>
          </a:r>
        </a:p>
        <a:p xmlns:a="http://schemas.openxmlformats.org/drawingml/2006/main">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0.60447</cdr:x>
      <cdr:y>0.64971</cdr:y>
    </cdr:from>
    <cdr:to>
      <cdr:x>1</cdr:x>
      <cdr:y>1</cdr:y>
    </cdr:to>
    <cdr:sp macro="" textlink="">
      <cdr:nvSpPr>
        <cdr:cNvPr id="5" name="TextBox 4">
          <a:extLst xmlns:a="http://schemas.openxmlformats.org/drawingml/2006/main">
            <a:ext uri="{FF2B5EF4-FFF2-40B4-BE49-F238E27FC236}">
              <a16:creationId xmlns:a16="http://schemas.microsoft.com/office/drawing/2014/main" id="{77282668-95D7-19B6-4430-4EAFBF00319C}"/>
            </a:ext>
          </a:extLst>
        </cdr:cNvPr>
        <cdr:cNvSpPr txBox="1"/>
      </cdr:nvSpPr>
      <cdr:spPr>
        <a:xfrm xmlns:a="http://schemas.openxmlformats.org/drawingml/2006/main">
          <a:off x="5734571" y="3490325"/>
          <a:ext cx="3752329" cy="188177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a:latin typeface="Montserrat" panose="00000500000000000000" pitchFamily="2" charset="0"/>
            </a:rPr>
            <a:t>Federal Reserve</a:t>
          </a:r>
          <a:r>
            <a:rPr lang="en-US" sz="1100" baseline="0">
              <a:latin typeface="Montserrat" panose="00000500000000000000" pitchFamily="2" charset="0"/>
            </a:rPr>
            <a:t> Bank of Dallas</a:t>
          </a:r>
          <a:endParaRPr lang="en-US" sz="1100">
            <a:latin typeface="Montserrat" panose="00000500000000000000" pitchFamily="2"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3977EAA3-C435-E691-94EF-CCD44E806A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cdr:y>
    </cdr:from>
    <cdr:to>
      <cdr:x>0.9581</cdr:x>
      <cdr:y>0.41212</cdr:y>
    </cdr:to>
    <cdr:sp macro="" textlink="">
      <cdr:nvSpPr>
        <cdr:cNvPr id="2" name="TextBox 1">
          <a:extLst xmlns:a="http://schemas.openxmlformats.org/drawingml/2006/main">
            <a:ext uri="{FF2B5EF4-FFF2-40B4-BE49-F238E27FC236}">
              <a16:creationId xmlns:a16="http://schemas.microsoft.com/office/drawing/2014/main" id="{B0493792-7EC9-3C6E-7CFF-5BA04D058457}"/>
            </a:ext>
          </a:extLst>
        </cdr:cNvPr>
        <cdr:cNvSpPr txBox="1"/>
      </cdr:nvSpPr>
      <cdr:spPr>
        <a:xfrm xmlns:a="http://schemas.openxmlformats.org/drawingml/2006/main">
          <a:off x="0" y="0"/>
          <a:ext cx="9100942" cy="22181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6</a:t>
          </a:r>
        </a:p>
        <a:p xmlns:a="http://schemas.openxmlformats.org/drawingml/2006/main">
          <a:r>
            <a:rPr lang="en-US" sz="1400" b="1">
              <a:solidFill>
                <a:schemeClr val="bg2"/>
              </a:solidFill>
              <a:latin typeface="Arial" panose="020B0604020202020204" pitchFamily="34" charset="0"/>
              <a:cs typeface="Arial" panose="020B0604020202020204" pitchFamily="34" charset="0"/>
            </a:rPr>
            <a:t>CBO projections show immigration driving population</a:t>
          </a:r>
          <a:r>
            <a:rPr lang="en-US" sz="1400" b="1" baseline="0">
              <a:solidFill>
                <a:schemeClr val="bg2"/>
              </a:solidFill>
              <a:latin typeface="Arial" panose="020B0604020202020204" pitchFamily="34" charset="0"/>
              <a:cs typeface="Arial" panose="020B0604020202020204" pitchFamily="34" charset="0"/>
            </a:rPr>
            <a:t> growth</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0.08727</cdr:y>
    </cdr:from>
    <cdr:to>
      <cdr:x>0.59478</cdr:x>
      <cdr:y>0.42667</cdr:y>
    </cdr:to>
    <cdr:sp macro="" textlink="">
      <cdr:nvSpPr>
        <cdr:cNvPr id="3" name="TextBox 2">
          <a:extLst xmlns:a="http://schemas.openxmlformats.org/drawingml/2006/main">
            <a:ext uri="{FF2B5EF4-FFF2-40B4-BE49-F238E27FC236}">
              <a16:creationId xmlns:a16="http://schemas.microsoft.com/office/drawing/2014/main" id="{363A038F-C494-1E9F-9A63-4F521221C9D7}"/>
            </a:ext>
          </a:extLst>
        </cdr:cNvPr>
        <cdr:cNvSpPr txBox="1"/>
      </cdr:nvSpPr>
      <cdr:spPr>
        <a:xfrm xmlns:a="http://schemas.openxmlformats.org/drawingml/2006/main">
          <a:off x="0" y="469726"/>
          <a:ext cx="5649761" cy="18267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 growth</a:t>
          </a:r>
        </a:p>
      </cdr:txBody>
    </cdr:sp>
  </cdr:relSizeAnchor>
  <cdr:relSizeAnchor xmlns:cdr="http://schemas.openxmlformats.org/drawingml/2006/chartDrawing">
    <cdr:from>
      <cdr:x>0</cdr:x>
      <cdr:y>0.19467</cdr:y>
    </cdr:from>
    <cdr:to>
      <cdr:x>0.68087</cdr:x>
      <cdr:y>1</cdr:y>
    </cdr:to>
    <cdr:sp macro="" textlink="">
      <cdr:nvSpPr>
        <cdr:cNvPr id="4" name="TextBox 3">
          <a:extLst xmlns:a="http://schemas.openxmlformats.org/drawingml/2006/main">
            <a:ext uri="{FF2B5EF4-FFF2-40B4-BE49-F238E27FC236}">
              <a16:creationId xmlns:a16="http://schemas.microsoft.com/office/drawing/2014/main" id="{EFE03343-E887-C0E8-EFE5-AF90D0839124}"/>
            </a:ext>
          </a:extLst>
        </cdr:cNvPr>
        <cdr:cNvSpPr txBox="1"/>
      </cdr:nvSpPr>
      <cdr:spPr>
        <a:xfrm xmlns:a="http://schemas.openxmlformats.org/drawingml/2006/main">
          <a:off x="0" y="1047750"/>
          <a:ext cx="6467476" cy="4334527"/>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cs typeface="Arial" panose="020B0604020202020204" pitchFamily="34" charset="0"/>
            </a:rPr>
            <a:t>NOTE: Projections for population are</a:t>
          </a:r>
          <a:r>
            <a:rPr lang="en-US" sz="1100" baseline="0">
              <a:latin typeface="Arial" panose="020B0604020202020204" pitchFamily="34" charset="0"/>
              <a:cs typeface="Arial" panose="020B0604020202020204" pitchFamily="34" charset="0"/>
            </a:rPr>
            <a:t> based on data through Jan. 18, 2024.</a:t>
          </a:r>
        </a:p>
        <a:p xmlns:a="http://schemas.openxmlformats.org/drawingml/2006/main">
          <a:pPr algn="l"/>
          <a:r>
            <a:rPr lang="en-US" sz="1100" baseline="0">
              <a:latin typeface="Arial" panose="020B0604020202020204" pitchFamily="34" charset="0"/>
              <a:cs typeface="Arial" panose="020B0604020202020204" pitchFamily="34" charset="0"/>
            </a:rPr>
            <a:t>SOURCE: Congressional Budget Office (CBO).</a:t>
          </a:r>
        </a:p>
        <a:p xmlns:a="http://schemas.openxmlformats.org/drawingml/2006/main">
          <a:pPr algn="l"/>
          <a:endParaRPr lang="en-US" sz="1100" baseline="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0.71496</cdr:x>
      <cdr:y>0.88308</cdr:y>
    </cdr:from>
    <cdr:to>
      <cdr:x>1</cdr:x>
      <cdr:y>1</cdr:y>
    </cdr:to>
    <cdr:sp macro="" textlink="">
      <cdr:nvSpPr>
        <cdr:cNvPr id="5" name="TextBox 4">
          <a:extLst xmlns:a="http://schemas.openxmlformats.org/drawingml/2006/main">
            <a:ext uri="{FF2B5EF4-FFF2-40B4-BE49-F238E27FC236}">
              <a16:creationId xmlns:a16="http://schemas.microsoft.com/office/drawing/2014/main" id="{EE397CF3-F927-FF34-333F-0F0385DE38B0}"/>
            </a:ext>
          </a:extLst>
        </cdr:cNvPr>
        <cdr:cNvSpPr txBox="1"/>
      </cdr:nvSpPr>
      <cdr:spPr>
        <a:xfrm xmlns:a="http://schemas.openxmlformats.org/drawingml/2006/main">
          <a:off x="6791325" y="4752975"/>
          <a:ext cx="2707579" cy="629302"/>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0.35908</cdr:x>
      <cdr:y>0.1752</cdr:y>
    </cdr:from>
    <cdr:to>
      <cdr:x>0.35999</cdr:x>
      <cdr:y>0.75044</cdr:y>
    </cdr:to>
    <cdr:cxnSp macro="">
      <cdr:nvCxnSpPr>
        <cdr:cNvPr id="7" name="Straight Connector 6">
          <a:extLst xmlns:a="http://schemas.openxmlformats.org/drawingml/2006/main">
            <a:ext uri="{FF2B5EF4-FFF2-40B4-BE49-F238E27FC236}">
              <a16:creationId xmlns:a16="http://schemas.microsoft.com/office/drawing/2014/main" id="{04268CF5-D397-053A-A607-BFBE500E4476}"/>
            </a:ext>
          </a:extLst>
        </cdr:cNvPr>
        <cdr:cNvCxnSpPr/>
      </cdr:nvCxnSpPr>
      <cdr:spPr>
        <a:xfrm xmlns:a="http://schemas.openxmlformats.org/drawingml/2006/main" flipV="1">
          <a:off x="3409950" y="942861"/>
          <a:ext cx="8668" cy="3095739"/>
        </a:xfrm>
        <a:prstGeom xmlns:a="http://schemas.openxmlformats.org/drawingml/2006/main" prst="line">
          <a:avLst/>
        </a:prstGeom>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0.37001</cdr:x>
      <cdr:y>0.21767</cdr:y>
    </cdr:from>
    <cdr:to>
      <cdr:x>0.44522</cdr:x>
      <cdr:y>0.21944</cdr:y>
    </cdr:to>
    <cdr:cxnSp macro="">
      <cdr:nvCxnSpPr>
        <cdr:cNvPr id="9" name="Straight Arrow Connector 8">
          <a:extLst xmlns:a="http://schemas.openxmlformats.org/drawingml/2006/main">
            <a:ext uri="{FF2B5EF4-FFF2-40B4-BE49-F238E27FC236}">
              <a16:creationId xmlns:a16="http://schemas.microsoft.com/office/drawing/2014/main" id="{3B786A41-6310-416F-C583-E349FBCA66D6}"/>
            </a:ext>
          </a:extLst>
        </cdr:cNvPr>
        <cdr:cNvCxnSpPr/>
      </cdr:nvCxnSpPr>
      <cdr:spPr>
        <a:xfrm xmlns:a="http://schemas.openxmlformats.org/drawingml/2006/main" flipV="1">
          <a:off x="3514725" y="1171575"/>
          <a:ext cx="714375" cy="9525"/>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0.36099</cdr:x>
      <cdr:y>0.16458</cdr:y>
    </cdr:from>
    <cdr:to>
      <cdr:x>0.5114</cdr:x>
      <cdr:y>0.21413</cdr:y>
    </cdr:to>
    <cdr:sp macro="" textlink="">
      <cdr:nvSpPr>
        <cdr:cNvPr id="10" name="TextBox 9">
          <a:extLst xmlns:a="http://schemas.openxmlformats.org/drawingml/2006/main">
            <a:ext uri="{FF2B5EF4-FFF2-40B4-BE49-F238E27FC236}">
              <a16:creationId xmlns:a16="http://schemas.microsoft.com/office/drawing/2014/main" id="{302A4065-6C68-87CF-9D19-FB2DE97FD1A9}"/>
            </a:ext>
          </a:extLst>
        </cdr:cNvPr>
        <cdr:cNvSpPr txBox="1"/>
      </cdr:nvSpPr>
      <cdr:spPr>
        <a:xfrm xmlns:a="http://schemas.openxmlformats.org/drawingml/2006/main">
          <a:off x="3429000" y="885825"/>
          <a:ext cx="14287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Projections</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0.93395</cdr:x>
      <cdr:y>0.14541</cdr:y>
    </cdr:to>
    <cdr:sp macro="" textlink="">
      <cdr:nvSpPr>
        <cdr:cNvPr id="2" name="TextBox 1">
          <a:extLst xmlns:a="http://schemas.openxmlformats.org/drawingml/2006/main">
            <a:ext uri="{FF2B5EF4-FFF2-40B4-BE49-F238E27FC236}">
              <a16:creationId xmlns:a16="http://schemas.microsoft.com/office/drawing/2014/main" id="{9B7C789B-EA93-84D2-5CF7-AADC57DC73BE}"/>
            </a:ext>
          </a:extLst>
        </cdr:cNvPr>
        <cdr:cNvSpPr txBox="1"/>
      </cdr:nvSpPr>
      <cdr:spPr>
        <a:xfrm xmlns:a="http://schemas.openxmlformats.org/drawingml/2006/main">
          <a:off x="0" y="0"/>
          <a:ext cx="8860757" cy="781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1</a:t>
          </a:r>
        </a:p>
        <a:p xmlns:a="http://schemas.openxmlformats.org/drawingml/2006/main">
          <a:r>
            <a:rPr lang="en-US" sz="1400" b="1" baseline="0">
              <a:solidFill>
                <a:schemeClr val="bg2"/>
              </a:solidFill>
              <a:latin typeface="Arial" panose="020B0604020202020204" pitchFamily="34" charset="0"/>
              <a:cs typeface="Arial" panose="020B0604020202020204" pitchFamily="34" charset="0"/>
            </a:rPr>
            <a:t>CBO estimates of net immigration far higher than Census, Social Security Administration in 2022, 2023</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0.01204</cdr:x>
      <cdr:y>0.09876</cdr:y>
    </cdr:from>
    <cdr:to>
      <cdr:x>0.19199</cdr:x>
      <cdr:y>0.20296</cdr:y>
    </cdr:to>
    <cdr:sp macro="" textlink="">
      <cdr:nvSpPr>
        <cdr:cNvPr id="3" name="TextBox 2">
          <a:extLst xmlns:a="http://schemas.openxmlformats.org/drawingml/2006/main">
            <a:ext uri="{FF2B5EF4-FFF2-40B4-BE49-F238E27FC236}">
              <a16:creationId xmlns:a16="http://schemas.microsoft.com/office/drawing/2014/main" id="{9B204B0E-09A7-5A8A-B755-54E8AB3C2683}"/>
            </a:ext>
          </a:extLst>
        </cdr:cNvPr>
        <cdr:cNvSpPr txBox="1"/>
      </cdr:nvSpPr>
      <cdr:spPr>
        <a:xfrm xmlns:a="http://schemas.openxmlformats.org/drawingml/2006/main">
          <a:off x="114299" y="531489"/>
          <a:ext cx="1708919" cy="5607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Millions</a:t>
          </a:r>
        </a:p>
      </cdr:txBody>
    </cdr:sp>
  </cdr:relSizeAnchor>
  <cdr:relSizeAnchor xmlns:cdr="http://schemas.openxmlformats.org/drawingml/2006/chartDrawing">
    <cdr:from>
      <cdr:x>0</cdr:x>
      <cdr:y>0.78616</cdr:y>
    </cdr:from>
    <cdr:to>
      <cdr:x>1</cdr:x>
      <cdr:y>0.97518</cdr:y>
    </cdr:to>
    <cdr:sp macro="" textlink="">
      <cdr:nvSpPr>
        <cdr:cNvPr id="4" name="TextBox 3">
          <a:extLst xmlns:a="http://schemas.openxmlformats.org/drawingml/2006/main">
            <a:ext uri="{FF2B5EF4-FFF2-40B4-BE49-F238E27FC236}">
              <a16:creationId xmlns:a16="http://schemas.microsoft.com/office/drawing/2014/main" id="{9228E7B5-87DA-6F60-160C-E951FE365C24}"/>
            </a:ext>
          </a:extLst>
        </cdr:cNvPr>
        <cdr:cNvSpPr txBox="1"/>
      </cdr:nvSpPr>
      <cdr:spPr>
        <a:xfrm xmlns:a="http://schemas.openxmlformats.org/drawingml/2006/main">
          <a:off x="0" y="4223331"/>
          <a:ext cx="9486900" cy="101542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cs typeface="Arial" panose="020B0604020202020204" pitchFamily="34" charset="0"/>
            </a:rPr>
            <a:t>NOTES:</a:t>
          </a:r>
          <a:r>
            <a:rPr lang="en-US" sz="1100" baseline="0">
              <a:latin typeface="Arial" panose="020B0604020202020204" pitchFamily="34" charset="0"/>
              <a:cs typeface="Arial" panose="020B0604020202020204" pitchFamily="34" charset="0"/>
            </a:rPr>
            <a:t> Net international migration. Census change is from July 1 of the previous year to July 1 of the given year.</a:t>
          </a:r>
        </a:p>
        <a:p xmlns:a="http://schemas.openxmlformats.org/drawingml/2006/main">
          <a:pPr algn="l"/>
          <a:r>
            <a:rPr lang="en-US" sz="1100" baseline="0">
              <a:latin typeface="Arial" panose="020B0604020202020204" pitchFamily="34" charset="0"/>
              <a:cs typeface="Arial" panose="020B0604020202020204" pitchFamily="34" charset="0"/>
            </a:rPr>
            <a:t>SOURCES: U.S. Census Bureau; Congressional Budget Office (CBO); Social Security Administration.</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0.22985</cdr:x>
      <cdr:y>0.27994</cdr:y>
    </cdr:from>
    <cdr:to>
      <cdr:x>1</cdr:x>
      <cdr:y>1</cdr:y>
    </cdr:to>
    <cdr:sp macro="" textlink="">
      <cdr:nvSpPr>
        <cdr:cNvPr id="5" name="TextBox 4">
          <a:extLst xmlns:a="http://schemas.openxmlformats.org/drawingml/2006/main">
            <a:ext uri="{FF2B5EF4-FFF2-40B4-BE49-F238E27FC236}">
              <a16:creationId xmlns:a16="http://schemas.microsoft.com/office/drawing/2014/main" id="{A61C56E7-F77C-FC06-D8C0-2C8E13437CF6}"/>
            </a:ext>
          </a:extLst>
        </cdr:cNvPr>
        <cdr:cNvSpPr txBox="1"/>
      </cdr:nvSpPr>
      <cdr:spPr>
        <a:xfrm xmlns:a="http://schemas.openxmlformats.org/drawingml/2006/main">
          <a:off x="2180724" y="1503947"/>
          <a:ext cx="7306677" cy="3868487"/>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a:latin typeface="Montserrat" panose="00000500000000000000" pitchFamily="2" charset="0"/>
            </a:rPr>
            <a:t>Federal Reserve Bank of Dallas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5313" cy="5377656"/>
    <xdr:graphicFrame macro="">
      <xdr:nvGraphicFramePr>
        <xdr:cNvPr id="2" name="Chart 1">
          <a:extLst>
            <a:ext uri="{FF2B5EF4-FFF2-40B4-BE49-F238E27FC236}">
              <a16:creationId xmlns:a16="http://schemas.microsoft.com/office/drawing/2014/main" id="{37D960B4-386D-87D8-2765-DEC08A1DD20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cdr:y>
    </cdr:from>
    <cdr:to>
      <cdr:x>0.95112</cdr:x>
      <cdr:y>0.38103</cdr:y>
    </cdr:to>
    <cdr:sp macro="" textlink="">
      <cdr:nvSpPr>
        <cdr:cNvPr id="2" name="TextBox 1">
          <a:extLst xmlns:a="http://schemas.openxmlformats.org/drawingml/2006/main">
            <a:ext uri="{FF2B5EF4-FFF2-40B4-BE49-F238E27FC236}">
              <a16:creationId xmlns:a16="http://schemas.microsoft.com/office/drawing/2014/main" id="{67813018-B917-CDF7-166F-CE036C47F836}"/>
            </a:ext>
          </a:extLst>
        </cdr:cNvPr>
        <cdr:cNvSpPr txBox="1"/>
      </cdr:nvSpPr>
      <cdr:spPr>
        <a:xfrm xmlns:a="http://schemas.openxmlformats.org/drawingml/2006/main">
          <a:off x="0" y="0"/>
          <a:ext cx="9023684" cy="20470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2</a:t>
          </a:r>
        </a:p>
        <a:p xmlns:a="http://schemas.openxmlformats.org/drawingml/2006/main">
          <a:r>
            <a:rPr lang="en-US" sz="1400" b="1">
              <a:solidFill>
                <a:schemeClr val="bg2"/>
              </a:solidFill>
              <a:latin typeface="Arial" panose="020B0604020202020204" pitchFamily="34" charset="0"/>
              <a:cs typeface="Arial" panose="020B0604020202020204" pitchFamily="34" charset="0"/>
            </a:rPr>
            <a:t>Migrant encounters</a:t>
          </a:r>
          <a:r>
            <a:rPr lang="en-US" sz="1400" b="1" baseline="0">
              <a:solidFill>
                <a:schemeClr val="bg2"/>
              </a:solidFill>
              <a:latin typeface="Arial" panose="020B0604020202020204" pitchFamily="34" charset="0"/>
              <a:cs typeface="Arial" panose="020B0604020202020204" pitchFamily="34" charset="0"/>
            </a:rPr>
            <a:t> on southwest border rise to record levels postpandemic</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0.09409</cdr:y>
    </cdr:from>
    <cdr:to>
      <cdr:x>0.49406</cdr:x>
      <cdr:y>0.38103</cdr:y>
    </cdr:to>
    <cdr:sp macro="" textlink="">
      <cdr:nvSpPr>
        <cdr:cNvPr id="3" name="TextBox 2">
          <a:extLst xmlns:a="http://schemas.openxmlformats.org/drawingml/2006/main">
            <a:ext uri="{FF2B5EF4-FFF2-40B4-BE49-F238E27FC236}">
              <a16:creationId xmlns:a16="http://schemas.microsoft.com/office/drawing/2014/main" id="{728AE9C3-9330-9D89-58A7-D37265FB9D68}"/>
            </a:ext>
          </a:extLst>
        </cdr:cNvPr>
        <cdr:cNvSpPr txBox="1"/>
      </cdr:nvSpPr>
      <cdr:spPr>
        <a:xfrm xmlns:a="http://schemas.openxmlformats.org/drawingml/2006/main">
          <a:off x="0" y="505494"/>
          <a:ext cx="4687303" cy="15415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Border</a:t>
          </a:r>
          <a:r>
            <a:rPr lang="en-US" sz="1200" baseline="0">
              <a:latin typeface="Arial" panose="020B0604020202020204" pitchFamily="34" charset="0"/>
              <a:cs typeface="Arial" panose="020B0604020202020204" pitchFamily="34" charset="0"/>
            </a:rPr>
            <a:t> encounters, thousands</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0.68818</cdr:y>
    </cdr:from>
    <cdr:to>
      <cdr:x>1</cdr:x>
      <cdr:y>1</cdr:y>
    </cdr:to>
    <cdr:sp macro="" textlink="">
      <cdr:nvSpPr>
        <cdr:cNvPr id="4" name="TextBox 3">
          <a:extLst xmlns:a="http://schemas.openxmlformats.org/drawingml/2006/main">
            <a:ext uri="{FF2B5EF4-FFF2-40B4-BE49-F238E27FC236}">
              <a16:creationId xmlns:a16="http://schemas.microsoft.com/office/drawing/2014/main" id="{5431BC0E-E427-F493-3131-E9AC7AC75FC5}"/>
            </a:ext>
          </a:extLst>
        </cdr:cNvPr>
        <cdr:cNvSpPr txBox="1"/>
      </cdr:nvSpPr>
      <cdr:spPr>
        <a:xfrm xmlns:a="http://schemas.openxmlformats.org/drawingml/2006/main">
          <a:off x="0" y="3697204"/>
          <a:ext cx="9487401" cy="167523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 Data are through April 2024. Data before October 1999 are only available at the annual level; those figures are the annual fiscal year numbers divided by 12. Monthly figures are seasonally adjusted.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SOURCES: Customs and Border Protection; seasonal adjustments by the Federal Reserve Bank of Dallas.</a:t>
          </a:r>
        </a:p>
        <a:p xmlns:a="http://schemas.openxmlformats.org/drawingml/2006/main">
          <a:endParaRPr lang="en-US">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0.6834</cdr:x>
      <cdr:y>0.93546</cdr:y>
    </cdr:from>
    <cdr:to>
      <cdr:x>1</cdr:x>
      <cdr:y>1</cdr:y>
    </cdr:to>
    <cdr:sp macro="" textlink="">
      <cdr:nvSpPr>
        <cdr:cNvPr id="5" name="TextBox 4">
          <a:extLst xmlns:a="http://schemas.openxmlformats.org/drawingml/2006/main">
            <a:ext uri="{FF2B5EF4-FFF2-40B4-BE49-F238E27FC236}">
              <a16:creationId xmlns:a16="http://schemas.microsoft.com/office/drawing/2014/main" id="{67B08FA3-F8AC-D049-AB55-8047CADA2B01}"/>
            </a:ext>
          </a:extLst>
        </cdr:cNvPr>
        <cdr:cNvSpPr txBox="1"/>
      </cdr:nvSpPr>
      <cdr:spPr>
        <a:xfrm xmlns:a="http://schemas.openxmlformats.org/drawingml/2006/main">
          <a:off x="6483684" y="5025690"/>
          <a:ext cx="3003717" cy="346743"/>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a:latin typeface="Montserrat" panose="00000500000000000000" pitchFamily="2" charset="0"/>
            </a:rPr>
            <a:t>Federal Reserve</a:t>
          </a:r>
          <a:r>
            <a:rPr lang="en-US" sz="1100" baseline="0">
              <a:latin typeface="Montserrat" panose="00000500000000000000" pitchFamily="2" charset="0"/>
            </a:rPr>
            <a:t> Bank of Dallas</a:t>
          </a:r>
          <a:endParaRPr lang="en-US" sz="1100">
            <a:latin typeface="Montserrat" panose="00000500000000000000" pitchFamily="2"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DF358602-56A8-FF9B-2342-BD00C5661F0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0.72527</cdr:x>
      <cdr:y>0.47273</cdr:y>
    </cdr:to>
    <cdr:sp macro="" textlink="">
      <cdr:nvSpPr>
        <cdr:cNvPr id="2" name="TextBox 1">
          <a:extLst xmlns:a="http://schemas.openxmlformats.org/drawingml/2006/main">
            <a:ext uri="{FF2B5EF4-FFF2-40B4-BE49-F238E27FC236}">
              <a16:creationId xmlns:a16="http://schemas.microsoft.com/office/drawing/2014/main" id="{978C401E-3F4F-37B6-9994-1D426E9FA941}"/>
            </a:ext>
          </a:extLst>
        </cdr:cNvPr>
        <cdr:cNvSpPr txBox="1"/>
      </cdr:nvSpPr>
      <cdr:spPr>
        <a:xfrm xmlns:a="http://schemas.openxmlformats.org/drawingml/2006/main">
          <a:off x="0" y="0"/>
          <a:ext cx="6889315" cy="254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3</a:t>
          </a:r>
        </a:p>
        <a:p xmlns:a="http://schemas.openxmlformats.org/drawingml/2006/main">
          <a:r>
            <a:rPr lang="en-US" sz="1400" b="1" baseline="0">
              <a:solidFill>
                <a:schemeClr val="bg2"/>
              </a:solidFill>
              <a:latin typeface="Arial" panose="020B0604020202020204" pitchFamily="34" charset="0"/>
              <a:cs typeface="Arial" panose="020B0604020202020204" pitchFamily="34" charset="0"/>
            </a:rPr>
            <a:t>Higher share of border encounters result in release into the U.S.</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0.09212</cdr:y>
    </cdr:from>
    <cdr:to>
      <cdr:x>0.42857</cdr:x>
      <cdr:y>0.22545</cdr:y>
    </cdr:to>
    <cdr:sp macro="" textlink="">
      <cdr:nvSpPr>
        <cdr:cNvPr id="3" name="TextBox 2">
          <a:extLst xmlns:a="http://schemas.openxmlformats.org/drawingml/2006/main">
            <a:ext uri="{FF2B5EF4-FFF2-40B4-BE49-F238E27FC236}">
              <a16:creationId xmlns:a16="http://schemas.microsoft.com/office/drawing/2014/main" id="{DD6641CF-3C63-B985-47E9-92559FF7700A}"/>
            </a:ext>
          </a:extLst>
        </cdr:cNvPr>
        <cdr:cNvSpPr txBox="1"/>
      </cdr:nvSpPr>
      <cdr:spPr>
        <a:xfrm xmlns:a="http://schemas.openxmlformats.org/drawingml/2006/main">
          <a:off x="0" y="495822"/>
          <a:ext cx="4070959" cy="7176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Millions of encounters</a:t>
          </a:r>
        </a:p>
      </cdr:txBody>
    </cdr:sp>
  </cdr:relSizeAnchor>
  <cdr:relSizeAnchor xmlns:cdr="http://schemas.openxmlformats.org/drawingml/2006/chartDrawing">
    <cdr:from>
      <cdr:x>0</cdr:x>
      <cdr:y>0.75844</cdr:y>
    </cdr:from>
    <cdr:to>
      <cdr:x>1</cdr:x>
      <cdr:y>0.97666</cdr:y>
    </cdr:to>
    <cdr:sp macro="" textlink="">
      <cdr:nvSpPr>
        <cdr:cNvPr id="4" name="TextBox 3">
          <a:extLst xmlns:a="http://schemas.openxmlformats.org/drawingml/2006/main">
            <a:ext uri="{FF2B5EF4-FFF2-40B4-BE49-F238E27FC236}">
              <a16:creationId xmlns:a16="http://schemas.microsoft.com/office/drawing/2014/main" id="{2A670FEC-5101-9F88-AF8D-55A09D5A5756}"/>
            </a:ext>
          </a:extLst>
        </cdr:cNvPr>
        <cdr:cNvSpPr txBox="1"/>
      </cdr:nvSpPr>
      <cdr:spPr>
        <a:xfrm xmlns:a="http://schemas.openxmlformats.org/drawingml/2006/main">
          <a:off x="0" y="4082143"/>
          <a:ext cx="9498904" cy="117453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solidFill>
                <a:schemeClr val="tx1"/>
              </a:solidFill>
              <a:latin typeface="Arial" panose="020B0604020202020204" pitchFamily="34" charset="0"/>
              <a:cs typeface="Arial" panose="020B0604020202020204" pitchFamily="34" charset="0"/>
            </a:rPr>
            <a:t>NOTES: Non-admits</a:t>
          </a:r>
          <a:r>
            <a:rPr lang="en-US" sz="1100" baseline="0">
              <a:solidFill>
                <a:schemeClr val="tx1"/>
              </a:solidFill>
              <a:latin typeface="Arial" panose="020B0604020202020204" pitchFamily="34" charset="0"/>
              <a:cs typeface="Arial" panose="020B0604020202020204" pitchFamily="34" charset="0"/>
            </a:rPr>
            <a:t> include Title 8 repatriations, returns to Mexico under Migrant Protection Protocols and, between March 2020 and May 2023, Title 42 expulsions to Mexico. Transfers to other agencies include transfers to Immigration and Customs Enforcement (ICE) and the release of unaccompanied children to the Department of Health and Human Services. Releases and paroles include those processed along the southwest border by </a:t>
          </a:r>
          <a:r>
            <a:rPr lang="en-US" sz="1100" baseline="0">
              <a:effectLst/>
              <a:latin typeface="Arial" panose="020B0604020202020204" pitchFamily="34" charset="0"/>
              <a:ea typeface="+mn-ea"/>
              <a:cs typeface="Arial" panose="020B0604020202020204" pitchFamily="34" charset="0"/>
            </a:rPr>
            <a:t>the U.S. Border Patrol </a:t>
          </a:r>
          <a:r>
            <a:rPr lang="en-US" sz="1100" baseline="0">
              <a:solidFill>
                <a:schemeClr val="tx1"/>
              </a:solidFill>
              <a:latin typeface="Arial" panose="020B0604020202020204" pitchFamily="34" charset="0"/>
              <a:cs typeface="Arial" panose="020B0604020202020204" pitchFamily="34" charset="0"/>
            </a:rPr>
            <a:t>and its Office of Field Operations. Data for 2024 are through January.</a:t>
          </a:r>
        </a:p>
        <a:p xmlns:a="http://schemas.openxmlformats.org/drawingml/2006/main">
          <a:pPr algn="l"/>
          <a:r>
            <a:rPr lang="en-US" sz="1100" baseline="0">
              <a:solidFill>
                <a:schemeClr val="tx1"/>
              </a:solidFill>
              <a:latin typeface="Arial" panose="020B0604020202020204" pitchFamily="34" charset="0"/>
              <a:cs typeface="Arial" panose="020B0604020202020204" pitchFamily="34" charset="0"/>
            </a:rPr>
            <a:t>SOURCE: Department of Homeland Security.</a:t>
          </a:r>
          <a:endParaRPr lang="en-US" sz="11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0.64887</cdr:x>
      <cdr:y>0.88651</cdr:y>
    </cdr:from>
    <cdr:to>
      <cdr:x>1</cdr:x>
      <cdr:y>1</cdr:y>
    </cdr:to>
    <cdr:sp macro="" textlink="">
      <cdr:nvSpPr>
        <cdr:cNvPr id="5" name="TextBox 1">
          <a:extLst xmlns:a="http://schemas.openxmlformats.org/drawingml/2006/main">
            <a:ext uri="{FF2B5EF4-FFF2-40B4-BE49-F238E27FC236}">
              <a16:creationId xmlns:a16="http://schemas.microsoft.com/office/drawing/2014/main" id="{2BDC66D0-4713-1AA5-A8BF-4441BFB7E65B}"/>
            </a:ext>
          </a:extLst>
        </cdr:cNvPr>
        <cdr:cNvSpPr txBox="1"/>
      </cdr:nvSpPr>
      <cdr:spPr>
        <a:xfrm xmlns:a="http://schemas.openxmlformats.org/drawingml/2006/main">
          <a:off x="6163548" y="4771431"/>
          <a:ext cx="3335356" cy="61084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a:t>
          </a:r>
          <a:r>
            <a:rPr lang="en-US" sz="1100" baseline="0">
              <a:latin typeface="Montserrat" panose="00000500000000000000" pitchFamily="2" charset="0"/>
            </a:rPr>
            <a:t> Bank of Dallas</a:t>
          </a:r>
          <a:endParaRPr lang="en-US" sz="1100">
            <a:latin typeface="Montserrat" panose="00000500000000000000" pitchFamily="2"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6425" cy="5381625"/>
    <xdr:graphicFrame macro="">
      <xdr:nvGraphicFramePr>
        <xdr:cNvPr id="8" name="Chart 1">
          <a:extLst>
            <a:ext uri="{FF2B5EF4-FFF2-40B4-BE49-F238E27FC236}">
              <a16:creationId xmlns:a16="http://schemas.microsoft.com/office/drawing/2014/main" id="{A7D1B944-3767-8BC3-CBA6-EA5BCED0DA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cdr:y>
    </cdr:from>
    <cdr:to>
      <cdr:x>0.80801</cdr:x>
      <cdr:y>0.14152</cdr:y>
    </cdr:to>
    <cdr:sp macro="" textlink="">
      <cdr:nvSpPr>
        <cdr:cNvPr id="2" name="TextBox 1">
          <a:extLst xmlns:a="http://schemas.openxmlformats.org/drawingml/2006/main">
            <a:ext uri="{FF2B5EF4-FFF2-40B4-BE49-F238E27FC236}">
              <a16:creationId xmlns:a16="http://schemas.microsoft.com/office/drawing/2014/main" id="{6B7DB804-B741-5814-C1CA-579854820A5A}"/>
            </a:ext>
          </a:extLst>
        </cdr:cNvPr>
        <cdr:cNvSpPr txBox="1"/>
      </cdr:nvSpPr>
      <cdr:spPr>
        <a:xfrm xmlns:a="http://schemas.openxmlformats.org/drawingml/2006/main">
          <a:off x="0" y="0"/>
          <a:ext cx="7665954" cy="76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4</a:t>
          </a:r>
        </a:p>
        <a:p xmlns:a="http://schemas.openxmlformats.org/drawingml/2006/main">
          <a:r>
            <a:rPr lang="en-US" sz="1400" b="1">
              <a:solidFill>
                <a:schemeClr val="bg2"/>
              </a:solidFill>
              <a:latin typeface="Arial" panose="020B0604020202020204" pitchFamily="34" charset="0"/>
              <a:cs typeface="Arial" panose="020B0604020202020204" pitchFamily="34" charset="0"/>
            </a:rPr>
            <a:t>Wage growth</a:t>
          </a:r>
          <a:r>
            <a:rPr lang="en-US" sz="1400" b="1" baseline="0">
              <a:solidFill>
                <a:schemeClr val="bg2"/>
              </a:solidFill>
              <a:latin typeface="Arial" panose="020B0604020202020204" pitchFamily="34" charset="0"/>
              <a:cs typeface="Arial" panose="020B0604020202020204" pitchFamily="34" charset="0"/>
            </a:rPr>
            <a:t> faster in immigrant-intensive industries than in others</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0.09565</cdr:y>
    </cdr:from>
    <cdr:to>
      <cdr:x>0.52811</cdr:x>
      <cdr:y>0.42613</cdr:y>
    </cdr:to>
    <cdr:sp macro="" textlink="">
      <cdr:nvSpPr>
        <cdr:cNvPr id="3" name="TextBox 2">
          <a:extLst xmlns:a="http://schemas.openxmlformats.org/drawingml/2006/main">
            <a:ext uri="{FF2B5EF4-FFF2-40B4-BE49-F238E27FC236}">
              <a16:creationId xmlns:a16="http://schemas.microsoft.com/office/drawing/2014/main" id="{19D8F5D1-6B9B-0DC6-BC0B-896FBAA9485F}"/>
            </a:ext>
          </a:extLst>
        </cdr:cNvPr>
        <cdr:cNvSpPr txBox="1"/>
      </cdr:nvSpPr>
      <cdr:spPr>
        <a:xfrm xmlns:a="http://schemas.openxmlformats.org/drawingml/2006/main">
          <a:off x="0" y="513841"/>
          <a:ext cx="5010150" cy="17753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Earnings indexed to third quarter 2018, three-quarter</a:t>
          </a:r>
          <a:r>
            <a:rPr lang="en-US" sz="1200" baseline="0">
              <a:latin typeface="Arial" panose="020B0604020202020204" pitchFamily="34" charset="0"/>
              <a:cs typeface="Arial" panose="020B0604020202020204" pitchFamily="34" charset="0"/>
            </a:rPr>
            <a:t> moving average</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0.84043</cdr:y>
    </cdr:from>
    <cdr:to>
      <cdr:x>1</cdr:x>
      <cdr:y>1</cdr:y>
    </cdr:to>
    <cdr:sp macro="" textlink="">
      <cdr:nvSpPr>
        <cdr:cNvPr id="4" name="TextBox 1">
          <a:extLst xmlns:a="http://schemas.openxmlformats.org/drawingml/2006/main">
            <a:ext uri="{FF2B5EF4-FFF2-40B4-BE49-F238E27FC236}">
              <a16:creationId xmlns:a16="http://schemas.microsoft.com/office/drawing/2014/main" id="{96EDE71F-E3BA-AFDE-79CE-E5D45E364EB8}"/>
            </a:ext>
          </a:extLst>
        </cdr:cNvPr>
        <cdr:cNvSpPr txBox="1"/>
      </cdr:nvSpPr>
      <cdr:spPr>
        <a:xfrm xmlns:a="http://schemas.openxmlformats.org/drawingml/2006/main">
          <a:off x="0" y="4514850"/>
          <a:ext cx="9486900" cy="857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dirty="0">
              <a:latin typeface="Arial" panose="020B0604020202020204" pitchFamily="34" charset="0"/>
              <a:cs typeface="Arial" panose="020B0604020202020204" pitchFamily="34" charset="0"/>
            </a:rPr>
            <a:t>NOTE: High-immigrant</a:t>
          </a:r>
          <a:r>
            <a:rPr lang="en-US" sz="1100" baseline="0" dirty="0">
              <a:latin typeface="Arial" panose="020B0604020202020204" pitchFamily="34" charset="0"/>
              <a:cs typeface="Arial" panose="020B0604020202020204" pitchFamily="34" charset="0"/>
            </a:rPr>
            <a:t> industries are defined as three-digit industries in the </a:t>
          </a:r>
          <a:r>
            <a:rPr lang="en-US" sz="1100" baseline="0">
              <a:effectLst/>
              <a:latin typeface="Arial" panose="020B0604020202020204" pitchFamily="34" charset="0"/>
              <a:ea typeface="+mn-ea"/>
              <a:cs typeface="Arial" panose="020B0604020202020204" pitchFamily="34" charset="0"/>
            </a:rPr>
            <a:t>North American Industry Classification System </a:t>
          </a:r>
          <a:r>
            <a:rPr lang="en-US" sz="1100" baseline="0" dirty="0">
              <a:latin typeface="Arial" panose="020B0604020202020204" pitchFamily="34" charset="0"/>
              <a:cs typeface="Arial" panose="020B0604020202020204" pitchFamily="34" charset="0"/>
            </a:rPr>
            <a:t>with greater than 25 percent foreign-born workers based on 2009-22 American Community Survey data. The values shown are the three-quarter moving average of those wages indexed to the 2018 third-quarter value based on the Quarterly Census of Employment and Wages.  </a:t>
          </a:r>
        </a:p>
        <a:p xmlns:a="http://schemas.openxmlformats.org/drawingml/2006/main">
          <a:r>
            <a:rPr lang="en-US" sz="1100" baseline="0" dirty="0">
              <a:latin typeface="Arial" panose="020B0604020202020204" pitchFamily="34" charset="0"/>
              <a:cs typeface="Arial" panose="020B0604020202020204" pitchFamily="34" charset="0"/>
            </a:rPr>
            <a:t>SOURCE: American Community Survey; Quarterly Census of Employment and Wages.</a:t>
          </a:r>
        </a:p>
        <a:p xmlns:a="http://schemas.openxmlformats.org/drawingml/2006/main">
          <a:endParaRPr lang="en-US" sz="1100" baseline="0" dirty="0">
            <a:latin typeface="Arial" panose="020B0604020202020204" pitchFamily="34" charset="0"/>
            <a:cs typeface="Arial" panose="020B0604020202020204" pitchFamily="34" charset="0"/>
          </a:endParaRPr>
        </a:p>
        <a:p xmlns:a="http://schemas.openxmlformats.org/drawingml/2006/main">
          <a:endParaRPr lang="en-US" sz="1100" dirty="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0.57772</cdr:x>
      <cdr:y>0.86703</cdr:y>
    </cdr:from>
    <cdr:to>
      <cdr:x>1</cdr:x>
      <cdr:y>1</cdr:y>
    </cdr:to>
    <cdr:sp macro="" textlink="">
      <cdr:nvSpPr>
        <cdr:cNvPr id="5" name="TextBox 4">
          <a:extLst xmlns:a="http://schemas.openxmlformats.org/drawingml/2006/main">
            <a:ext uri="{FF2B5EF4-FFF2-40B4-BE49-F238E27FC236}">
              <a16:creationId xmlns:a16="http://schemas.microsoft.com/office/drawing/2014/main" id="{15156E64-7537-5EC7-F2E9-E16379DEB2ED}"/>
            </a:ext>
          </a:extLst>
        </cdr:cNvPr>
        <cdr:cNvSpPr txBox="1"/>
      </cdr:nvSpPr>
      <cdr:spPr>
        <a:xfrm xmlns:a="http://schemas.openxmlformats.org/drawingml/2006/main">
          <a:off x="5481053" y="4658059"/>
          <a:ext cx="4006348" cy="71437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a:latin typeface="Montserrat" panose="00000500000000000000" pitchFamily="2" charset="0"/>
            </a:rPr>
            <a:t>Federal Reserve Bank</a:t>
          </a:r>
          <a:r>
            <a:rPr lang="en-US" sz="1100" baseline="0">
              <a:latin typeface="Montserrat" panose="00000500000000000000" pitchFamily="2" charset="0"/>
            </a:rPr>
            <a:t> of Dallas</a:t>
          </a:r>
          <a:endParaRPr lang="en-US" sz="1100">
            <a:latin typeface="Montserrat" panose="00000500000000000000" pitchFamily="2"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88365" cy="5370635"/>
    <xdr:graphicFrame macro="">
      <xdr:nvGraphicFramePr>
        <xdr:cNvPr id="2" name="Chart 1">
          <a:extLst>
            <a:ext uri="{FF2B5EF4-FFF2-40B4-BE49-F238E27FC236}">
              <a16:creationId xmlns:a16="http://schemas.microsoft.com/office/drawing/2014/main" id="{CB93133F-E27D-A259-8C13-5F5E24BC1F4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9C2F-FA92-4069-8848-873104940218}">
  <dimension ref="A1:H26"/>
  <sheetViews>
    <sheetView workbookViewId="0">
      <selection activeCell="H13" sqref="H13"/>
    </sheetView>
  </sheetViews>
  <sheetFormatPr defaultRowHeight="15" x14ac:dyDescent="0.25"/>
  <sheetData>
    <row r="1" spans="1:8" x14ac:dyDescent="0.25">
      <c r="A1" t="s">
        <v>0</v>
      </c>
      <c r="B1" t="s">
        <v>1</v>
      </c>
      <c r="C1" t="s">
        <v>2</v>
      </c>
      <c r="D1" t="s">
        <v>3</v>
      </c>
    </row>
    <row r="2" spans="1:8" x14ac:dyDescent="0.25">
      <c r="A2" t="s">
        <v>4</v>
      </c>
      <c r="B2">
        <v>1.2509999999999999</v>
      </c>
      <c r="C2">
        <v>0.87811899999999998</v>
      </c>
    </row>
    <row r="3" spans="1:8" x14ac:dyDescent="0.25">
      <c r="A3" t="s">
        <v>5</v>
      </c>
      <c r="B3">
        <v>1.373</v>
      </c>
      <c r="C3">
        <v>1.2005349999999999</v>
      </c>
    </row>
    <row r="4" spans="1:8" x14ac:dyDescent="0.25">
      <c r="A4" t="s">
        <v>6</v>
      </c>
      <c r="B4">
        <v>1.3080000000000001</v>
      </c>
      <c r="C4">
        <v>1.078014</v>
      </c>
    </row>
    <row r="5" spans="1:8" x14ac:dyDescent="0.25">
      <c r="A5" t="s">
        <v>7</v>
      </c>
      <c r="B5">
        <v>1.155</v>
      </c>
      <c r="C5">
        <v>0.822079</v>
      </c>
    </row>
    <row r="6" spans="1:8" x14ac:dyDescent="0.25">
      <c r="A6" t="s">
        <v>8</v>
      </c>
      <c r="B6">
        <v>1.329</v>
      </c>
      <c r="C6">
        <v>0.98580699999999999</v>
      </c>
    </row>
    <row r="7" spans="1:8" x14ac:dyDescent="0.25">
      <c r="A7" t="s">
        <v>9</v>
      </c>
      <c r="B7">
        <v>1.8839999999999999</v>
      </c>
      <c r="C7">
        <v>0.94784400000000002</v>
      </c>
      <c r="D7">
        <v>1.8839999999999999</v>
      </c>
    </row>
    <row r="8" spans="1:8" x14ac:dyDescent="0.25">
      <c r="A8" t="s">
        <v>10</v>
      </c>
      <c r="B8">
        <v>1.6879999999999999</v>
      </c>
      <c r="C8">
        <v>1.006408</v>
      </c>
    </row>
    <row r="9" spans="1:8" x14ac:dyDescent="0.25">
      <c r="A9" t="s">
        <v>11</v>
      </c>
      <c r="B9">
        <v>0.88900000000000001</v>
      </c>
      <c r="C9">
        <v>0.86639699999999997</v>
      </c>
    </row>
    <row r="10" spans="1:8" x14ac:dyDescent="0.25">
      <c r="A10" t="s">
        <v>12</v>
      </c>
      <c r="B10">
        <v>0.17399999999999999</v>
      </c>
      <c r="C10">
        <v>0.86295500000000003</v>
      </c>
    </row>
    <row r="11" spans="1:8" x14ac:dyDescent="0.25">
      <c r="A11" t="s">
        <v>13</v>
      </c>
      <c r="B11">
        <v>0.89900000000000002</v>
      </c>
      <c r="C11">
        <v>0.85490500000000003</v>
      </c>
    </row>
    <row r="12" spans="1:8" x14ac:dyDescent="0.25">
      <c r="A12" t="s">
        <v>14</v>
      </c>
      <c r="B12">
        <v>0.80300000000000005</v>
      </c>
      <c r="C12">
        <v>0.69766399999999995</v>
      </c>
      <c r="D12">
        <v>0.80200000000000005</v>
      </c>
    </row>
    <row r="13" spans="1:8" x14ac:dyDescent="0.25">
      <c r="A13" t="s">
        <v>15</v>
      </c>
      <c r="B13">
        <v>0.72899999999999998</v>
      </c>
      <c r="C13">
        <v>0.79529499999999997</v>
      </c>
      <c r="H13" t="s">
        <v>16</v>
      </c>
    </row>
    <row r="14" spans="1:8" x14ac:dyDescent="0.25">
      <c r="A14" t="s">
        <v>17</v>
      </c>
      <c r="B14">
        <v>0.65400000000000003</v>
      </c>
      <c r="C14">
        <v>0.85873600000000005</v>
      </c>
    </row>
    <row r="15" spans="1:8" x14ac:dyDescent="0.25">
      <c r="A15" t="s">
        <v>18</v>
      </c>
      <c r="B15">
        <v>0.81699999999999995</v>
      </c>
      <c r="C15">
        <v>0.84972800000000004</v>
      </c>
    </row>
    <row r="16" spans="1:8" x14ac:dyDescent="0.25">
      <c r="A16" t="s">
        <v>19</v>
      </c>
      <c r="B16">
        <v>1.639</v>
      </c>
      <c r="C16">
        <v>0.945635</v>
      </c>
    </row>
    <row r="17" spans="1:4" x14ac:dyDescent="0.25">
      <c r="A17" t="s">
        <v>20</v>
      </c>
      <c r="B17">
        <v>1.478</v>
      </c>
      <c r="C17">
        <v>1.0601149999999999</v>
      </c>
      <c r="D17">
        <v>1.478</v>
      </c>
    </row>
    <row r="18" spans="1:4" x14ac:dyDescent="0.25">
      <c r="A18" t="s">
        <v>21</v>
      </c>
      <c r="B18">
        <v>0.88500000000000001</v>
      </c>
      <c r="C18">
        <v>1.0650170000000001</v>
      </c>
      <c r="D18">
        <v>0.88600000000000001</v>
      </c>
    </row>
    <row r="19" spans="1:4" x14ac:dyDescent="0.25">
      <c r="A19" t="s">
        <v>22</v>
      </c>
      <c r="B19">
        <v>1.1000000000000001</v>
      </c>
      <c r="C19">
        <v>0.94839200000000001</v>
      </c>
      <c r="D19">
        <v>1.099</v>
      </c>
    </row>
    <row r="20" spans="1:4" x14ac:dyDescent="0.25">
      <c r="A20" t="s">
        <v>23</v>
      </c>
      <c r="B20">
        <v>0.67100000000000004</v>
      </c>
      <c r="C20">
        <v>0.71987100000000004</v>
      </c>
      <c r="D20" s="6">
        <v>0.67200000000000004</v>
      </c>
    </row>
    <row r="21" spans="1:4" x14ac:dyDescent="0.25">
      <c r="A21" t="s">
        <v>24</v>
      </c>
      <c r="B21">
        <v>0.41499999999999998</v>
      </c>
      <c r="C21">
        <v>0.56863900000000001</v>
      </c>
      <c r="D21" s="6">
        <v>0.41499999999999998</v>
      </c>
    </row>
    <row r="22" spans="1:4" x14ac:dyDescent="0.25">
      <c r="A22" t="s">
        <v>25</v>
      </c>
      <c r="B22">
        <v>0.80800000000000005</v>
      </c>
      <c r="C22" s="6">
        <v>0.47702899999999998</v>
      </c>
      <c r="D22" s="6">
        <v>0.80800000000000005</v>
      </c>
    </row>
    <row r="23" spans="1:4" x14ac:dyDescent="0.25">
      <c r="A23" t="s">
        <v>26</v>
      </c>
      <c r="B23" s="6">
        <v>1.171</v>
      </c>
      <c r="C23" s="6">
        <v>0.37600800000000001</v>
      </c>
      <c r="D23" s="6">
        <v>0.877</v>
      </c>
    </row>
    <row r="24" spans="1:4" x14ac:dyDescent="0.25">
      <c r="A24" t="s">
        <v>27</v>
      </c>
      <c r="B24" s="6">
        <v>2.6739999999999999</v>
      </c>
      <c r="C24" s="6">
        <v>0.99926700000000002</v>
      </c>
      <c r="D24" s="6">
        <v>1.452</v>
      </c>
    </row>
    <row r="25" spans="1:4" x14ac:dyDescent="0.25">
      <c r="A25" t="s">
        <v>28</v>
      </c>
      <c r="B25" s="6">
        <v>3.2970000000000002</v>
      </c>
      <c r="C25" s="6">
        <v>1.138989</v>
      </c>
    </row>
    <row r="26" spans="1:4" x14ac:dyDescent="0.25">
      <c r="A26" t="s">
        <v>29</v>
      </c>
      <c r="B26" s="6">
        <v>3.2989999999999999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197B-88E8-4161-9D67-170D7A3C8C48}">
  <dimension ref="A1:G794"/>
  <sheetViews>
    <sheetView topLeftCell="A743" workbookViewId="0">
      <selection activeCell="E757" sqref="E757"/>
    </sheetView>
  </sheetViews>
  <sheetFormatPr defaultRowHeight="15" x14ac:dyDescent="0.25"/>
  <cols>
    <col min="1" max="3" width="11.5703125" customWidth="1"/>
    <col min="5" max="5" width="13.28515625" bestFit="1" customWidth="1"/>
    <col min="6" max="6" width="10.5703125" bestFit="1" customWidth="1"/>
    <col min="7" max="7" width="11.28515625" bestFit="1" customWidth="1"/>
  </cols>
  <sheetData>
    <row r="1" spans="1:4" x14ac:dyDescent="0.25">
      <c r="B1" t="s">
        <v>30</v>
      </c>
      <c r="C1" s="2" t="s">
        <v>31</v>
      </c>
      <c r="D1" t="s">
        <v>32</v>
      </c>
    </row>
    <row r="2" spans="1:4" x14ac:dyDescent="0.25">
      <c r="A2">
        <f>IF(AND(MOD(YEAR(B2),5)=0),YEAR(B2),"")</f>
        <v>1960</v>
      </c>
      <c r="B2" s="1">
        <v>21916</v>
      </c>
      <c r="C2">
        <v>1751.8333333333333</v>
      </c>
      <c r="D2">
        <f>C2/1000</f>
        <v>1.7518333333333334</v>
      </c>
    </row>
    <row r="3" spans="1:4" x14ac:dyDescent="0.25">
      <c r="A3">
        <f t="shared" ref="A3:A66" si="0">IF(AND(MOD(YEAR(B3),5)=0),YEAR(B3),"")</f>
        <v>1960</v>
      </c>
      <c r="B3" s="1">
        <v>21947</v>
      </c>
      <c r="C3">
        <v>1751.8333333333333</v>
      </c>
      <c r="D3">
        <f t="shared" ref="D3:D66" si="1">C3/1000</f>
        <v>1.7518333333333334</v>
      </c>
    </row>
    <row r="4" spans="1:4" x14ac:dyDescent="0.25">
      <c r="A4">
        <f t="shared" si="0"/>
        <v>1960</v>
      </c>
      <c r="B4" s="1">
        <v>21976</v>
      </c>
      <c r="C4">
        <v>1751.8333333333333</v>
      </c>
      <c r="D4">
        <f t="shared" si="1"/>
        <v>1.7518333333333334</v>
      </c>
    </row>
    <row r="5" spans="1:4" x14ac:dyDescent="0.25">
      <c r="A5">
        <f t="shared" si="0"/>
        <v>1960</v>
      </c>
      <c r="B5" s="1">
        <v>22007</v>
      </c>
      <c r="C5">
        <v>1751.8333333333333</v>
      </c>
      <c r="D5">
        <f t="shared" si="1"/>
        <v>1.7518333333333334</v>
      </c>
    </row>
    <row r="6" spans="1:4" x14ac:dyDescent="0.25">
      <c r="A6">
        <f t="shared" si="0"/>
        <v>1960</v>
      </c>
      <c r="B6" s="1">
        <v>22037</v>
      </c>
      <c r="C6">
        <v>1751.8333333333333</v>
      </c>
      <c r="D6">
        <f t="shared" si="1"/>
        <v>1.7518333333333334</v>
      </c>
    </row>
    <row r="7" spans="1:4" x14ac:dyDescent="0.25">
      <c r="A7">
        <f t="shared" si="0"/>
        <v>1960</v>
      </c>
      <c r="B7" s="1">
        <v>22068</v>
      </c>
      <c r="C7">
        <v>1751.8333333333333</v>
      </c>
      <c r="D7">
        <f t="shared" si="1"/>
        <v>1.7518333333333334</v>
      </c>
    </row>
    <row r="8" spans="1:4" x14ac:dyDescent="0.25">
      <c r="A8">
        <f t="shared" si="0"/>
        <v>1960</v>
      </c>
      <c r="B8" s="1">
        <v>22098</v>
      </c>
      <c r="C8">
        <v>1751.8333333333333</v>
      </c>
      <c r="D8">
        <f t="shared" si="1"/>
        <v>1.7518333333333334</v>
      </c>
    </row>
    <row r="9" spans="1:4" x14ac:dyDescent="0.25">
      <c r="A9">
        <f t="shared" si="0"/>
        <v>1960</v>
      </c>
      <c r="B9" s="1">
        <v>22129</v>
      </c>
      <c r="C9">
        <v>1751.8333333333333</v>
      </c>
      <c r="D9">
        <f t="shared" si="1"/>
        <v>1.7518333333333334</v>
      </c>
    </row>
    <row r="10" spans="1:4" x14ac:dyDescent="0.25">
      <c r="A10">
        <f t="shared" si="0"/>
        <v>1960</v>
      </c>
      <c r="B10" s="1">
        <v>22160</v>
      </c>
      <c r="C10">
        <v>1751.8333333333333</v>
      </c>
      <c r="D10">
        <f t="shared" si="1"/>
        <v>1.7518333333333334</v>
      </c>
    </row>
    <row r="11" spans="1:4" x14ac:dyDescent="0.25">
      <c r="A11">
        <f t="shared" si="0"/>
        <v>1960</v>
      </c>
      <c r="B11" s="1">
        <v>22190</v>
      </c>
      <c r="C11">
        <v>1751.8333333333333</v>
      </c>
      <c r="D11">
        <f t="shared" si="1"/>
        <v>1.7518333333333334</v>
      </c>
    </row>
    <row r="12" spans="1:4" x14ac:dyDescent="0.25">
      <c r="A12">
        <f t="shared" si="0"/>
        <v>1960</v>
      </c>
      <c r="B12" s="1">
        <v>22221</v>
      </c>
      <c r="C12">
        <v>1751.8333333333333</v>
      </c>
      <c r="D12">
        <f t="shared" si="1"/>
        <v>1.7518333333333334</v>
      </c>
    </row>
    <row r="13" spans="1:4" x14ac:dyDescent="0.25">
      <c r="A13">
        <f t="shared" si="0"/>
        <v>1960</v>
      </c>
      <c r="B13" s="1">
        <v>22251</v>
      </c>
      <c r="C13">
        <v>1751.8333333333333</v>
      </c>
      <c r="D13">
        <f t="shared" si="1"/>
        <v>1.7518333333333334</v>
      </c>
    </row>
    <row r="14" spans="1:4" x14ac:dyDescent="0.25">
      <c r="A14" t="str">
        <f t="shared" si="0"/>
        <v/>
      </c>
      <c r="B14" s="1">
        <v>22282</v>
      </c>
      <c r="C14">
        <v>1812.0833333333333</v>
      </c>
      <c r="D14">
        <f t="shared" si="1"/>
        <v>1.8120833333333333</v>
      </c>
    </row>
    <row r="15" spans="1:4" x14ac:dyDescent="0.25">
      <c r="A15" t="str">
        <f t="shared" si="0"/>
        <v/>
      </c>
      <c r="B15" s="1">
        <v>22313</v>
      </c>
      <c r="C15">
        <v>1812.0833333333333</v>
      </c>
      <c r="D15">
        <f t="shared" si="1"/>
        <v>1.8120833333333333</v>
      </c>
    </row>
    <row r="16" spans="1:4" x14ac:dyDescent="0.25">
      <c r="A16" t="str">
        <f t="shared" si="0"/>
        <v/>
      </c>
      <c r="B16" s="1">
        <v>22341</v>
      </c>
      <c r="C16">
        <v>1812.0833333333333</v>
      </c>
      <c r="D16">
        <f t="shared" si="1"/>
        <v>1.8120833333333333</v>
      </c>
    </row>
    <row r="17" spans="1:4" x14ac:dyDescent="0.25">
      <c r="A17" t="str">
        <f t="shared" si="0"/>
        <v/>
      </c>
      <c r="B17" s="1">
        <v>22372</v>
      </c>
      <c r="C17">
        <v>1812.0833333333333</v>
      </c>
      <c r="D17">
        <f t="shared" si="1"/>
        <v>1.8120833333333333</v>
      </c>
    </row>
    <row r="18" spans="1:4" x14ac:dyDescent="0.25">
      <c r="A18" t="str">
        <f t="shared" si="0"/>
        <v/>
      </c>
      <c r="B18" s="1">
        <v>22402</v>
      </c>
      <c r="C18">
        <v>1812.0833333333333</v>
      </c>
      <c r="D18">
        <f t="shared" si="1"/>
        <v>1.8120833333333333</v>
      </c>
    </row>
    <row r="19" spans="1:4" x14ac:dyDescent="0.25">
      <c r="A19" t="str">
        <f t="shared" si="0"/>
        <v/>
      </c>
      <c r="B19" s="1">
        <v>22433</v>
      </c>
      <c r="C19">
        <v>1812.0833333333333</v>
      </c>
      <c r="D19">
        <f t="shared" si="1"/>
        <v>1.8120833333333333</v>
      </c>
    </row>
    <row r="20" spans="1:4" x14ac:dyDescent="0.25">
      <c r="A20" t="str">
        <f t="shared" si="0"/>
        <v/>
      </c>
      <c r="B20" s="1">
        <v>22463</v>
      </c>
      <c r="C20">
        <v>1812.0833333333333</v>
      </c>
      <c r="D20">
        <f t="shared" si="1"/>
        <v>1.8120833333333333</v>
      </c>
    </row>
    <row r="21" spans="1:4" x14ac:dyDescent="0.25">
      <c r="A21" t="str">
        <f t="shared" si="0"/>
        <v/>
      </c>
      <c r="B21" s="1">
        <v>22494</v>
      </c>
      <c r="C21">
        <v>1812.0833333333333</v>
      </c>
      <c r="D21">
        <f t="shared" si="1"/>
        <v>1.8120833333333333</v>
      </c>
    </row>
    <row r="22" spans="1:4" x14ac:dyDescent="0.25">
      <c r="A22" t="str">
        <f t="shared" si="0"/>
        <v/>
      </c>
      <c r="B22" s="1">
        <v>22525</v>
      </c>
      <c r="C22">
        <v>1812.0833333333333</v>
      </c>
      <c r="D22">
        <f t="shared" si="1"/>
        <v>1.8120833333333333</v>
      </c>
    </row>
    <row r="23" spans="1:4" x14ac:dyDescent="0.25">
      <c r="A23" t="str">
        <f t="shared" si="0"/>
        <v/>
      </c>
      <c r="B23" s="1">
        <v>22555</v>
      </c>
      <c r="C23">
        <v>1812.0833333333333</v>
      </c>
      <c r="D23">
        <f t="shared" si="1"/>
        <v>1.8120833333333333</v>
      </c>
    </row>
    <row r="24" spans="1:4" x14ac:dyDescent="0.25">
      <c r="A24" t="str">
        <f t="shared" si="0"/>
        <v/>
      </c>
      <c r="B24" s="1">
        <v>22586</v>
      </c>
      <c r="C24">
        <v>1812.0833333333333</v>
      </c>
      <c r="D24">
        <f t="shared" si="1"/>
        <v>1.8120833333333333</v>
      </c>
    </row>
    <row r="25" spans="1:4" x14ac:dyDescent="0.25">
      <c r="A25" t="str">
        <f t="shared" si="0"/>
        <v/>
      </c>
      <c r="B25" s="1">
        <v>22616</v>
      </c>
      <c r="C25">
        <v>1812.0833333333333</v>
      </c>
      <c r="D25">
        <f t="shared" si="1"/>
        <v>1.8120833333333333</v>
      </c>
    </row>
    <row r="26" spans="1:4" x14ac:dyDescent="0.25">
      <c r="A26" t="str">
        <f t="shared" si="0"/>
        <v/>
      </c>
      <c r="B26" s="1">
        <v>22647</v>
      </c>
      <c r="C26">
        <v>1758.5833333333333</v>
      </c>
      <c r="D26">
        <f t="shared" si="1"/>
        <v>1.7585833333333332</v>
      </c>
    </row>
    <row r="27" spans="1:4" x14ac:dyDescent="0.25">
      <c r="A27" t="str">
        <f t="shared" si="0"/>
        <v/>
      </c>
      <c r="B27" s="1">
        <v>22678</v>
      </c>
      <c r="C27">
        <v>1758.5833333333333</v>
      </c>
      <c r="D27">
        <f t="shared" si="1"/>
        <v>1.7585833333333332</v>
      </c>
    </row>
    <row r="28" spans="1:4" x14ac:dyDescent="0.25">
      <c r="A28" t="str">
        <f t="shared" si="0"/>
        <v/>
      </c>
      <c r="B28" s="1">
        <v>22706</v>
      </c>
      <c r="C28">
        <v>1758.5833333333333</v>
      </c>
      <c r="D28">
        <f t="shared" si="1"/>
        <v>1.7585833333333332</v>
      </c>
    </row>
    <row r="29" spans="1:4" x14ac:dyDescent="0.25">
      <c r="A29" t="str">
        <f t="shared" si="0"/>
        <v/>
      </c>
      <c r="B29" s="1">
        <v>22737</v>
      </c>
      <c r="C29">
        <v>1758.5833333333333</v>
      </c>
      <c r="D29">
        <f t="shared" si="1"/>
        <v>1.7585833333333332</v>
      </c>
    </row>
    <row r="30" spans="1:4" x14ac:dyDescent="0.25">
      <c r="A30" t="str">
        <f t="shared" si="0"/>
        <v/>
      </c>
      <c r="B30" s="1">
        <v>22767</v>
      </c>
      <c r="C30">
        <v>1758.5833333333333</v>
      </c>
      <c r="D30">
        <f t="shared" si="1"/>
        <v>1.7585833333333332</v>
      </c>
    </row>
    <row r="31" spans="1:4" x14ac:dyDescent="0.25">
      <c r="A31" t="str">
        <f t="shared" si="0"/>
        <v/>
      </c>
      <c r="B31" s="1">
        <v>22798</v>
      </c>
      <c r="C31">
        <v>1758.5833333333333</v>
      </c>
      <c r="D31">
        <f t="shared" si="1"/>
        <v>1.7585833333333332</v>
      </c>
    </row>
    <row r="32" spans="1:4" x14ac:dyDescent="0.25">
      <c r="A32" t="str">
        <f t="shared" si="0"/>
        <v/>
      </c>
      <c r="B32" s="1">
        <v>22828</v>
      </c>
      <c r="C32">
        <v>1758.5833333333333</v>
      </c>
      <c r="D32">
        <f t="shared" si="1"/>
        <v>1.7585833333333332</v>
      </c>
    </row>
    <row r="33" spans="1:4" x14ac:dyDescent="0.25">
      <c r="A33" t="str">
        <f t="shared" si="0"/>
        <v/>
      </c>
      <c r="B33" s="1">
        <v>22859</v>
      </c>
      <c r="C33">
        <v>1758.5833333333333</v>
      </c>
      <c r="D33">
        <f t="shared" si="1"/>
        <v>1.7585833333333332</v>
      </c>
    </row>
    <row r="34" spans="1:4" x14ac:dyDescent="0.25">
      <c r="A34" t="str">
        <f t="shared" si="0"/>
        <v/>
      </c>
      <c r="B34" s="1">
        <v>22890</v>
      </c>
      <c r="C34">
        <v>1758.5833333333333</v>
      </c>
      <c r="D34">
        <f t="shared" si="1"/>
        <v>1.7585833333333332</v>
      </c>
    </row>
    <row r="35" spans="1:4" x14ac:dyDescent="0.25">
      <c r="A35" t="str">
        <f t="shared" si="0"/>
        <v/>
      </c>
      <c r="B35" s="1">
        <v>22920</v>
      </c>
      <c r="C35">
        <v>1758.5833333333333</v>
      </c>
      <c r="D35">
        <f t="shared" si="1"/>
        <v>1.7585833333333332</v>
      </c>
    </row>
    <row r="36" spans="1:4" x14ac:dyDescent="0.25">
      <c r="A36" t="str">
        <f t="shared" si="0"/>
        <v/>
      </c>
      <c r="B36" s="1">
        <v>22951</v>
      </c>
      <c r="C36">
        <v>1758.5833333333333</v>
      </c>
      <c r="D36">
        <f t="shared" si="1"/>
        <v>1.7585833333333332</v>
      </c>
    </row>
    <row r="37" spans="1:4" x14ac:dyDescent="0.25">
      <c r="A37" t="str">
        <f t="shared" si="0"/>
        <v/>
      </c>
      <c r="B37" s="1">
        <v>22981</v>
      </c>
      <c r="C37">
        <v>1758.5833333333333</v>
      </c>
      <c r="D37">
        <f t="shared" si="1"/>
        <v>1.7585833333333332</v>
      </c>
    </row>
    <row r="38" spans="1:4" x14ac:dyDescent="0.25">
      <c r="A38" t="str">
        <f t="shared" si="0"/>
        <v/>
      </c>
      <c r="B38" s="1">
        <v>23012</v>
      </c>
      <c r="C38">
        <v>2470.3333333333335</v>
      </c>
      <c r="D38">
        <f t="shared" si="1"/>
        <v>2.4703333333333335</v>
      </c>
    </row>
    <row r="39" spans="1:4" x14ac:dyDescent="0.25">
      <c r="A39" t="str">
        <f t="shared" si="0"/>
        <v/>
      </c>
      <c r="B39" s="1">
        <v>23043</v>
      </c>
      <c r="C39">
        <v>2470.3333333333335</v>
      </c>
      <c r="D39">
        <f t="shared" si="1"/>
        <v>2.4703333333333335</v>
      </c>
    </row>
    <row r="40" spans="1:4" x14ac:dyDescent="0.25">
      <c r="A40" t="str">
        <f t="shared" si="0"/>
        <v/>
      </c>
      <c r="B40" s="1">
        <v>23071</v>
      </c>
      <c r="C40">
        <v>2470.3333333333335</v>
      </c>
      <c r="D40">
        <f t="shared" si="1"/>
        <v>2.4703333333333335</v>
      </c>
    </row>
    <row r="41" spans="1:4" x14ac:dyDescent="0.25">
      <c r="A41" t="str">
        <f t="shared" si="0"/>
        <v/>
      </c>
      <c r="B41" s="1">
        <v>23102</v>
      </c>
      <c r="C41">
        <v>2470.3333333333335</v>
      </c>
      <c r="D41">
        <f t="shared" si="1"/>
        <v>2.4703333333333335</v>
      </c>
    </row>
    <row r="42" spans="1:4" x14ac:dyDescent="0.25">
      <c r="A42" t="str">
        <f t="shared" si="0"/>
        <v/>
      </c>
      <c r="B42" s="1">
        <v>23132</v>
      </c>
      <c r="C42">
        <v>2470.3333333333335</v>
      </c>
      <c r="D42">
        <f t="shared" si="1"/>
        <v>2.4703333333333335</v>
      </c>
    </row>
    <row r="43" spans="1:4" x14ac:dyDescent="0.25">
      <c r="A43" t="str">
        <f t="shared" si="0"/>
        <v/>
      </c>
      <c r="B43" s="1">
        <v>23163</v>
      </c>
      <c r="C43">
        <v>2470.3333333333335</v>
      </c>
      <c r="D43">
        <f t="shared" si="1"/>
        <v>2.4703333333333335</v>
      </c>
    </row>
    <row r="44" spans="1:4" x14ac:dyDescent="0.25">
      <c r="A44" t="str">
        <f t="shared" si="0"/>
        <v/>
      </c>
      <c r="B44" s="1">
        <v>23193</v>
      </c>
      <c r="C44">
        <v>2470.3333333333335</v>
      </c>
      <c r="D44">
        <f t="shared" si="1"/>
        <v>2.4703333333333335</v>
      </c>
    </row>
    <row r="45" spans="1:4" x14ac:dyDescent="0.25">
      <c r="A45" t="str">
        <f t="shared" si="0"/>
        <v/>
      </c>
      <c r="B45" s="1">
        <v>23224</v>
      </c>
      <c r="C45">
        <v>2470.3333333333335</v>
      </c>
      <c r="D45">
        <f t="shared" si="1"/>
        <v>2.4703333333333335</v>
      </c>
    </row>
    <row r="46" spans="1:4" x14ac:dyDescent="0.25">
      <c r="A46" t="str">
        <f t="shared" si="0"/>
        <v/>
      </c>
      <c r="B46" s="1">
        <v>23255</v>
      </c>
      <c r="C46">
        <v>2470.3333333333335</v>
      </c>
      <c r="D46">
        <f t="shared" si="1"/>
        <v>2.4703333333333335</v>
      </c>
    </row>
    <row r="47" spans="1:4" x14ac:dyDescent="0.25">
      <c r="A47" t="str">
        <f t="shared" si="0"/>
        <v/>
      </c>
      <c r="B47" s="1">
        <v>23285</v>
      </c>
      <c r="C47">
        <v>2470.3333333333335</v>
      </c>
      <c r="D47">
        <f t="shared" si="1"/>
        <v>2.4703333333333335</v>
      </c>
    </row>
    <row r="48" spans="1:4" x14ac:dyDescent="0.25">
      <c r="A48" t="str">
        <f t="shared" si="0"/>
        <v/>
      </c>
      <c r="B48" s="1">
        <v>23316</v>
      </c>
      <c r="C48">
        <v>2470.3333333333335</v>
      </c>
      <c r="D48">
        <f t="shared" si="1"/>
        <v>2.4703333333333335</v>
      </c>
    </row>
    <row r="49" spans="1:4" x14ac:dyDescent="0.25">
      <c r="A49" t="str">
        <f t="shared" si="0"/>
        <v/>
      </c>
      <c r="B49" s="1">
        <v>23346</v>
      </c>
      <c r="C49">
        <v>2470.3333333333335</v>
      </c>
      <c r="D49">
        <f t="shared" si="1"/>
        <v>2.4703333333333335</v>
      </c>
    </row>
    <row r="50" spans="1:4" x14ac:dyDescent="0.25">
      <c r="A50" t="str">
        <f t="shared" si="0"/>
        <v/>
      </c>
      <c r="B50" s="1">
        <v>23377</v>
      </c>
      <c r="C50">
        <v>2709.9166666666665</v>
      </c>
      <c r="D50">
        <f t="shared" si="1"/>
        <v>2.7099166666666665</v>
      </c>
    </row>
    <row r="51" spans="1:4" x14ac:dyDescent="0.25">
      <c r="A51" t="str">
        <f t="shared" si="0"/>
        <v/>
      </c>
      <c r="B51" s="1">
        <v>23408</v>
      </c>
      <c r="C51">
        <v>2709.9166666666665</v>
      </c>
      <c r="D51">
        <f t="shared" si="1"/>
        <v>2.7099166666666665</v>
      </c>
    </row>
    <row r="52" spans="1:4" x14ac:dyDescent="0.25">
      <c r="A52" t="str">
        <f t="shared" si="0"/>
        <v/>
      </c>
      <c r="B52" s="1">
        <v>23437</v>
      </c>
      <c r="C52">
        <v>2709.9166666666665</v>
      </c>
      <c r="D52">
        <f t="shared" si="1"/>
        <v>2.7099166666666665</v>
      </c>
    </row>
    <row r="53" spans="1:4" x14ac:dyDescent="0.25">
      <c r="A53" t="str">
        <f t="shared" si="0"/>
        <v/>
      </c>
      <c r="B53" s="1">
        <v>23468</v>
      </c>
      <c r="C53">
        <v>2709.9166666666665</v>
      </c>
      <c r="D53">
        <f t="shared" si="1"/>
        <v>2.7099166666666665</v>
      </c>
    </row>
    <row r="54" spans="1:4" x14ac:dyDescent="0.25">
      <c r="A54" t="str">
        <f t="shared" si="0"/>
        <v/>
      </c>
      <c r="B54" s="1">
        <v>23498</v>
      </c>
      <c r="C54">
        <v>2709.9166666666665</v>
      </c>
      <c r="D54">
        <f t="shared" si="1"/>
        <v>2.7099166666666665</v>
      </c>
    </row>
    <row r="55" spans="1:4" x14ac:dyDescent="0.25">
      <c r="A55" t="str">
        <f t="shared" si="0"/>
        <v/>
      </c>
      <c r="B55" s="1">
        <v>23529</v>
      </c>
      <c r="C55">
        <v>2709.9166666666665</v>
      </c>
      <c r="D55">
        <f t="shared" si="1"/>
        <v>2.7099166666666665</v>
      </c>
    </row>
    <row r="56" spans="1:4" x14ac:dyDescent="0.25">
      <c r="A56" t="str">
        <f t="shared" si="0"/>
        <v/>
      </c>
      <c r="B56" s="1">
        <v>23559</v>
      </c>
      <c r="C56">
        <v>2709.9166666666665</v>
      </c>
      <c r="D56">
        <f t="shared" si="1"/>
        <v>2.7099166666666665</v>
      </c>
    </row>
    <row r="57" spans="1:4" x14ac:dyDescent="0.25">
      <c r="A57" t="str">
        <f t="shared" si="0"/>
        <v/>
      </c>
      <c r="B57" s="1">
        <v>23590</v>
      </c>
      <c r="C57">
        <v>2709.9166666666665</v>
      </c>
      <c r="D57">
        <f t="shared" si="1"/>
        <v>2.7099166666666665</v>
      </c>
    </row>
    <row r="58" spans="1:4" x14ac:dyDescent="0.25">
      <c r="A58" t="str">
        <f t="shared" si="0"/>
        <v/>
      </c>
      <c r="B58" s="1">
        <v>23621</v>
      </c>
      <c r="C58">
        <v>2709.9166666666665</v>
      </c>
      <c r="D58">
        <f t="shared" si="1"/>
        <v>2.7099166666666665</v>
      </c>
    </row>
    <row r="59" spans="1:4" x14ac:dyDescent="0.25">
      <c r="A59" t="str">
        <f t="shared" si="0"/>
        <v/>
      </c>
      <c r="B59" s="1">
        <v>23651</v>
      </c>
      <c r="C59">
        <v>2709.9166666666665</v>
      </c>
      <c r="D59">
        <f t="shared" si="1"/>
        <v>2.7099166666666665</v>
      </c>
    </row>
    <row r="60" spans="1:4" x14ac:dyDescent="0.25">
      <c r="A60" t="str">
        <f t="shared" si="0"/>
        <v/>
      </c>
      <c r="B60" s="1">
        <v>23682</v>
      </c>
      <c r="C60">
        <v>2709.9166666666665</v>
      </c>
      <c r="D60">
        <f t="shared" si="1"/>
        <v>2.7099166666666665</v>
      </c>
    </row>
    <row r="61" spans="1:4" x14ac:dyDescent="0.25">
      <c r="A61" t="str">
        <f t="shared" si="0"/>
        <v/>
      </c>
      <c r="B61" s="1">
        <v>23712</v>
      </c>
      <c r="C61">
        <v>2709.9166666666665</v>
      </c>
      <c r="D61">
        <f t="shared" si="1"/>
        <v>2.7099166666666665</v>
      </c>
    </row>
    <row r="62" spans="1:4" x14ac:dyDescent="0.25">
      <c r="A62">
        <f t="shared" si="0"/>
        <v>1965</v>
      </c>
      <c r="B62" s="1">
        <v>23743</v>
      </c>
      <c r="C62">
        <v>3335</v>
      </c>
      <c r="D62">
        <f t="shared" si="1"/>
        <v>3.335</v>
      </c>
    </row>
    <row r="63" spans="1:4" x14ac:dyDescent="0.25">
      <c r="A63">
        <f t="shared" si="0"/>
        <v>1965</v>
      </c>
      <c r="B63" s="1">
        <v>23774</v>
      </c>
      <c r="C63">
        <v>3335</v>
      </c>
      <c r="D63">
        <f t="shared" si="1"/>
        <v>3.335</v>
      </c>
    </row>
    <row r="64" spans="1:4" x14ac:dyDescent="0.25">
      <c r="A64">
        <f t="shared" si="0"/>
        <v>1965</v>
      </c>
      <c r="B64" s="1">
        <v>23802</v>
      </c>
      <c r="C64">
        <v>3335</v>
      </c>
      <c r="D64">
        <f t="shared" si="1"/>
        <v>3.335</v>
      </c>
    </row>
    <row r="65" spans="1:4" x14ac:dyDescent="0.25">
      <c r="A65">
        <f t="shared" si="0"/>
        <v>1965</v>
      </c>
      <c r="B65" s="1">
        <v>23833</v>
      </c>
      <c r="C65">
        <v>3335</v>
      </c>
      <c r="D65">
        <f t="shared" si="1"/>
        <v>3.335</v>
      </c>
    </row>
    <row r="66" spans="1:4" x14ac:dyDescent="0.25">
      <c r="A66">
        <f t="shared" si="0"/>
        <v>1965</v>
      </c>
      <c r="B66" s="1">
        <v>23863</v>
      </c>
      <c r="C66">
        <v>3335</v>
      </c>
      <c r="D66">
        <f t="shared" si="1"/>
        <v>3.335</v>
      </c>
    </row>
    <row r="67" spans="1:4" x14ac:dyDescent="0.25">
      <c r="A67">
        <f t="shared" ref="A67:A130" si="2">IF(AND(MOD(YEAR(B67),5)=0),YEAR(B67),"")</f>
        <v>1965</v>
      </c>
      <c r="B67" s="1">
        <v>23894</v>
      </c>
      <c r="C67">
        <v>3335</v>
      </c>
      <c r="D67">
        <f t="shared" ref="D67:D130" si="3">C67/1000</f>
        <v>3.335</v>
      </c>
    </row>
    <row r="68" spans="1:4" x14ac:dyDescent="0.25">
      <c r="A68">
        <f t="shared" si="2"/>
        <v>1965</v>
      </c>
      <c r="B68" s="1">
        <v>23924</v>
      </c>
      <c r="C68">
        <v>3335</v>
      </c>
      <c r="D68">
        <f t="shared" si="3"/>
        <v>3.335</v>
      </c>
    </row>
    <row r="69" spans="1:4" x14ac:dyDescent="0.25">
      <c r="A69">
        <f t="shared" si="2"/>
        <v>1965</v>
      </c>
      <c r="B69" s="1">
        <v>23955</v>
      </c>
      <c r="C69">
        <v>3335</v>
      </c>
      <c r="D69">
        <f t="shared" si="3"/>
        <v>3.335</v>
      </c>
    </row>
    <row r="70" spans="1:4" x14ac:dyDescent="0.25">
      <c r="A70">
        <f t="shared" si="2"/>
        <v>1965</v>
      </c>
      <c r="B70" s="1">
        <v>23986</v>
      </c>
      <c r="C70">
        <v>3335</v>
      </c>
      <c r="D70">
        <f t="shared" si="3"/>
        <v>3.335</v>
      </c>
    </row>
    <row r="71" spans="1:4" x14ac:dyDescent="0.25">
      <c r="A71">
        <f t="shared" si="2"/>
        <v>1965</v>
      </c>
      <c r="B71" s="1">
        <v>24016</v>
      </c>
      <c r="C71">
        <v>3335</v>
      </c>
      <c r="D71">
        <f t="shared" si="3"/>
        <v>3.335</v>
      </c>
    </row>
    <row r="72" spans="1:4" x14ac:dyDescent="0.25">
      <c r="A72">
        <f t="shared" si="2"/>
        <v>1965</v>
      </c>
      <c r="B72" s="1">
        <v>24047</v>
      </c>
      <c r="C72">
        <v>3335</v>
      </c>
      <c r="D72">
        <f t="shared" si="3"/>
        <v>3.335</v>
      </c>
    </row>
    <row r="73" spans="1:4" x14ac:dyDescent="0.25">
      <c r="A73">
        <f t="shared" si="2"/>
        <v>1965</v>
      </c>
      <c r="B73" s="1">
        <v>24077</v>
      </c>
      <c r="C73">
        <v>3335</v>
      </c>
      <c r="D73">
        <f t="shared" si="3"/>
        <v>3.335</v>
      </c>
    </row>
    <row r="74" spans="1:4" x14ac:dyDescent="0.25">
      <c r="A74" t="str">
        <f t="shared" si="2"/>
        <v/>
      </c>
      <c r="B74" s="1">
        <v>24108</v>
      </c>
      <c r="C74">
        <v>5220</v>
      </c>
      <c r="D74">
        <f t="shared" si="3"/>
        <v>5.22</v>
      </c>
    </row>
    <row r="75" spans="1:4" x14ac:dyDescent="0.25">
      <c r="A75" t="str">
        <f t="shared" si="2"/>
        <v/>
      </c>
      <c r="B75" s="1">
        <v>24139</v>
      </c>
      <c r="C75">
        <v>5220</v>
      </c>
      <c r="D75">
        <f t="shared" si="3"/>
        <v>5.22</v>
      </c>
    </row>
    <row r="76" spans="1:4" x14ac:dyDescent="0.25">
      <c r="A76" t="str">
        <f t="shared" si="2"/>
        <v/>
      </c>
      <c r="B76" s="1">
        <v>24167</v>
      </c>
      <c r="C76">
        <v>5220</v>
      </c>
      <c r="D76">
        <f t="shared" si="3"/>
        <v>5.22</v>
      </c>
    </row>
    <row r="77" spans="1:4" x14ac:dyDescent="0.25">
      <c r="A77" t="str">
        <f t="shared" si="2"/>
        <v/>
      </c>
      <c r="B77" s="1">
        <v>24198</v>
      </c>
      <c r="C77">
        <v>5220</v>
      </c>
      <c r="D77">
        <f t="shared" si="3"/>
        <v>5.22</v>
      </c>
    </row>
    <row r="78" spans="1:4" x14ac:dyDescent="0.25">
      <c r="A78" t="str">
        <f t="shared" si="2"/>
        <v/>
      </c>
      <c r="B78" s="1">
        <v>24228</v>
      </c>
      <c r="C78">
        <v>5220</v>
      </c>
      <c r="D78">
        <f t="shared" si="3"/>
        <v>5.22</v>
      </c>
    </row>
    <row r="79" spans="1:4" x14ac:dyDescent="0.25">
      <c r="A79" t="str">
        <f t="shared" si="2"/>
        <v/>
      </c>
      <c r="B79" s="1">
        <v>24259</v>
      </c>
      <c r="C79">
        <v>5220</v>
      </c>
      <c r="D79">
        <f t="shared" si="3"/>
        <v>5.22</v>
      </c>
    </row>
    <row r="80" spans="1:4" x14ac:dyDescent="0.25">
      <c r="A80" t="str">
        <f t="shared" si="2"/>
        <v/>
      </c>
      <c r="B80" s="1">
        <v>24289</v>
      </c>
      <c r="C80">
        <v>5220</v>
      </c>
      <c r="D80">
        <f t="shared" si="3"/>
        <v>5.22</v>
      </c>
    </row>
    <row r="81" spans="1:4" x14ac:dyDescent="0.25">
      <c r="A81" t="str">
        <f t="shared" si="2"/>
        <v/>
      </c>
      <c r="B81" s="1">
        <v>24320</v>
      </c>
      <c r="C81">
        <v>5220</v>
      </c>
      <c r="D81">
        <f t="shared" si="3"/>
        <v>5.22</v>
      </c>
    </row>
    <row r="82" spans="1:4" x14ac:dyDescent="0.25">
      <c r="A82" t="str">
        <f t="shared" si="2"/>
        <v/>
      </c>
      <c r="B82" s="1">
        <v>24351</v>
      </c>
      <c r="C82">
        <v>5220</v>
      </c>
      <c r="D82">
        <f t="shared" si="3"/>
        <v>5.22</v>
      </c>
    </row>
    <row r="83" spans="1:4" x14ac:dyDescent="0.25">
      <c r="A83" t="str">
        <f t="shared" si="2"/>
        <v/>
      </c>
      <c r="B83" s="1">
        <v>24381</v>
      </c>
      <c r="C83">
        <v>5220</v>
      </c>
      <c r="D83">
        <f t="shared" si="3"/>
        <v>5.22</v>
      </c>
    </row>
    <row r="84" spans="1:4" x14ac:dyDescent="0.25">
      <c r="A84" t="str">
        <f t="shared" si="2"/>
        <v/>
      </c>
      <c r="B84" s="1">
        <v>24412</v>
      </c>
      <c r="C84">
        <v>5220</v>
      </c>
      <c r="D84">
        <f t="shared" si="3"/>
        <v>5.22</v>
      </c>
    </row>
    <row r="85" spans="1:4" x14ac:dyDescent="0.25">
      <c r="A85" t="str">
        <f t="shared" si="2"/>
        <v/>
      </c>
      <c r="B85" s="1">
        <v>24442</v>
      </c>
      <c r="C85">
        <v>5220</v>
      </c>
      <c r="D85">
        <f t="shared" si="3"/>
        <v>5.22</v>
      </c>
    </row>
    <row r="86" spans="1:4" x14ac:dyDescent="0.25">
      <c r="A86" t="str">
        <f t="shared" si="2"/>
        <v/>
      </c>
      <c r="B86" s="1">
        <v>24473</v>
      </c>
      <c r="C86">
        <v>6164.416666666667</v>
      </c>
      <c r="D86">
        <f t="shared" si="3"/>
        <v>6.1644166666666669</v>
      </c>
    </row>
    <row r="87" spans="1:4" x14ac:dyDescent="0.25">
      <c r="A87" t="str">
        <f t="shared" si="2"/>
        <v/>
      </c>
      <c r="B87" s="1">
        <v>24504</v>
      </c>
      <c r="C87">
        <v>6164.416666666667</v>
      </c>
      <c r="D87">
        <f t="shared" si="3"/>
        <v>6.1644166666666669</v>
      </c>
    </row>
    <row r="88" spans="1:4" x14ac:dyDescent="0.25">
      <c r="A88" t="str">
        <f t="shared" si="2"/>
        <v/>
      </c>
      <c r="B88" s="1">
        <v>24532</v>
      </c>
      <c r="C88">
        <v>6164.416666666667</v>
      </c>
      <c r="D88">
        <f t="shared" si="3"/>
        <v>6.1644166666666669</v>
      </c>
    </row>
    <row r="89" spans="1:4" x14ac:dyDescent="0.25">
      <c r="A89" t="str">
        <f t="shared" si="2"/>
        <v/>
      </c>
      <c r="B89" s="1">
        <v>24563</v>
      </c>
      <c r="C89">
        <v>6164.416666666667</v>
      </c>
      <c r="D89">
        <f t="shared" si="3"/>
        <v>6.1644166666666669</v>
      </c>
    </row>
    <row r="90" spans="1:4" x14ac:dyDescent="0.25">
      <c r="A90" t="str">
        <f t="shared" si="2"/>
        <v/>
      </c>
      <c r="B90" s="1">
        <v>24593</v>
      </c>
      <c r="C90">
        <v>6164.416666666667</v>
      </c>
      <c r="D90">
        <f t="shared" si="3"/>
        <v>6.1644166666666669</v>
      </c>
    </row>
    <row r="91" spans="1:4" x14ac:dyDescent="0.25">
      <c r="A91" t="str">
        <f t="shared" si="2"/>
        <v/>
      </c>
      <c r="B91" s="1">
        <v>24624</v>
      </c>
      <c r="C91">
        <v>6164.416666666667</v>
      </c>
      <c r="D91">
        <f t="shared" si="3"/>
        <v>6.1644166666666669</v>
      </c>
    </row>
    <row r="92" spans="1:4" x14ac:dyDescent="0.25">
      <c r="A92" t="str">
        <f t="shared" si="2"/>
        <v/>
      </c>
      <c r="B92" s="1">
        <v>24654</v>
      </c>
      <c r="C92">
        <v>6164.416666666667</v>
      </c>
      <c r="D92">
        <f t="shared" si="3"/>
        <v>6.1644166666666669</v>
      </c>
    </row>
    <row r="93" spans="1:4" x14ac:dyDescent="0.25">
      <c r="A93" t="str">
        <f t="shared" si="2"/>
        <v/>
      </c>
      <c r="B93" s="1">
        <v>24685</v>
      </c>
      <c r="C93">
        <v>6164.416666666667</v>
      </c>
      <c r="D93">
        <f t="shared" si="3"/>
        <v>6.1644166666666669</v>
      </c>
    </row>
    <row r="94" spans="1:4" x14ac:dyDescent="0.25">
      <c r="A94" t="str">
        <f t="shared" si="2"/>
        <v/>
      </c>
      <c r="B94" s="1">
        <v>24716</v>
      </c>
      <c r="C94">
        <v>6164.416666666667</v>
      </c>
      <c r="D94">
        <f t="shared" si="3"/>
        <v>6.1644166666666669</v>
      </c>
    </row>
    <row r="95" spans="1:4" x14ac:dyDescent="0.25">
      <c r="A95" t="str">
        <f t="shared" si="2"/>
        <v/>
      </c>
      <c r="B95" s="1">
        <v>24746</v>
      </c>
      <c r="C95">
        <v>6164.416666666667</v>
      </c>
      <c r="D95">
        <f t="shared" si="3"/>
        <v>6.1644166666666669</v>
      </c>
    </row>
    <row r="96" spans="1:4" x14ac:dyDescent="0.25">
      <c r="A96" t="str">
        <f t="shared" si="2"/>
        <v/>
      </c>
      <c r="B96" s="1">
        <v>24777</v>
      </c>
      <c r="C96">
        <v>6164.416666666667</v>
      </c>
      <c r="D96">
        <f t="shared" si="3"/>
        <v>6.1644166666666669</v>
      </c>
    </row>
    <row r="97" spans="1:4" x14ac:dyDescent="0.25">
      <c r="A97" t="str">
        <f t="shared" si="2"/>
        <v/>
      </c>
      <c r="B97" s="1">
        <v>24807</v>
      </c>
      <c r="C97">
        <v>6164.416666666667</v>
      </c>
      <c r="D97">
        <f t="shared" si="3"/>
        <v>6.1644166666666669</v>
      </c>
    </row>
    <row r="98" spans="1:4" x14ac:dyDescent="0.25">
      <c r="A98" t="str">
        <f t="shared" si="2"/>
        <v/>
      </c>
      <c r="B98" s="1">
        <v>24838</v>
      </c>
      <c r="C98">
        <v>8053.416666666667</v>
      </c>
      <c r="D98">
        <f t="shared" si="3"/>
        <v>8.0534166666666671</v>
      </c>
    </row>
    <row r="99" spans="1:4" x14ac:dyDescent="0.25">
      <c r="A99" t="str">
        <f t="shared" si="2"/>
        <v/>
      </c>
      <c r="B99" s="1">
        <v>24869</v>
      </c>
      <c r="C99">
        <v>8053.416666666667</v>
      </c>
      <c r="D99">
        <f t="shared" si="3"/>
        <v>8.0534166666666671</v>
      </c>
    </row>
    <row r="100" spans="1:4" x14ac:dyDescent="0.25">
      <c r="A100" t="str">
        <f t="shared" si="2"/>
        <v/>
      </c>
      <c r="B100" s="1">
        <v>24898</v>
      </c>
      <c r="C100">
        <v>8053.416666666667</v>
      </c>
      <c r="D100">
        <f t="shared" si="3"/>
        <v>8.0534166666666671</v>
      </c>
    </row>
    <row r="101" spans="1:4" x14ac:dyDescent="0.25">
      <c r="A101" t="str">
        <f t="shared" si="2"/>
        <v/>
      </c>
      <c r="B101" s="1">
        <v>24929</v>
      </c>
      <c r="C101">
        <v>8053.416666666667</v>
      </c>
      <c r="D101">
        <f t="shared" si="3"/>
        <v>8.0534166666666671</v>
      </c>
    </row>
    <row r="102" spans="1:4" x14ac:dyDescent="0.25">
      <c r="A102" t="str">
        <f t="shared" si="2"/>
        <v/>
      </c>
      <c r="B102" s="1">
        <v>24959</v>
      </c>
      <c r="C102">
        <v>8053.416666666667</v>
      </c>
      <c r="D102">
        <f t="shared" si="3"/>
        <v>8.0534166666666671</v>
      </c>
    </row>
    <row r="103" spans="1:4" x14ac:dyDescent="0.25">
      <c r="A103" t="str">
        <f t="shared" si="2"/>
        <v/>
      </c>
      <c r="B103" s="1">
        <v>24990</v>
      </c>
      <c r="C103">
        <v>8053.416666666667</v>
      </c>
      <c r="D103">
        <f t="shared" si="3"/>
        <v>8.0534166666666671</v>
      </c>
    </row>
    <row r="104" spans="1:4" x14ac:dyDescent="0.25">
      <c r="A104" t="str">
        <f t="shared" si="2"/>
        <v/>
      </c>
      <c r="B104" s="1">
        <v>25020</v>
      </c>
      <c r="C104">
        <v>8053.416666666667</v>
      </c>
      <c r="D104">
        <f t="shared" si="3"/>
        <v>8.0534166666666671</v>
      </c>
    </row>
    <row r="105" spans="1:4" x14ac:dyDescent="0.25">
      <c r="A105" t="str">
        <f t="shared" si="2"/>
        <v/>
      </c>
      <c r="B105" s="1">
        <v>25051</v>
      </c>
      <c r="C105">
        <v>8053.416666666667</v>
      </c>
      <c r="D105">
        <f t="shared" si="3"/>
        <v>8.0534166666666671</v>
      </c>
    </row>
    <row r="106" spans="1:4" x14ac:dyDescent="0.25">
      <c r="A106" t="str">
        <f t="shared" si="2"/>
        <v/>
      </c>
      <c r="B106" s="1">
        <v>25082</v>
      </c>
      <c r="C106">
        <v>8053.416666666667</v>
      </c>
      <c r="D106">
        <f t="shared" si="3"/>
        <v>8.0534166666666671</v>
      </c>
    </row>
    <row r="107" spans="1:4" x14ac:dyDescent="0.25">
      <c r="A107" t="str">
        <f t="shared" si="2"/>
        <v/>
      </c>
      <c r="B107" s="1">
        <v>25112</v>
      </c>
      <c r="C107">
        <v>8053.416666666667</v>
      </c>
      <c r="D107">
        <f t="shared" si="3"/>
        <v>8.0534166666666671</v>
      </c>
    </row>
    <row r="108" spans="1:4" x14ac:dyDescent="0.25">
      <c r="A108" t="str">
        <f t="shared" si="2"/>
        <v/>
      </c>
      <c r="B108" s="1">
        <v>25143</v>
      </c>
      <c r="C108">
        <v>8053.416666666667</v>
      </c>
      <c r="D108">
        <f t="shared" si="3"/>
        <v>8.0534166666666671</v>
      </c>
    </row>
    <row r="109" spans="1:4" x14ac:dyDescent="0.25">
      <c r="A109" t="str">
        <f t="shared" si="2"/>
        <v/>
      </c>
      <c r="B109" s="1">
        <v>25173</v>
      </c>
      <c r="C109">
        <v>8053.416666666667</v>
      </c>
      <c r="D109">
        <f t="shared" si="3"/>
        <v>8.0534166666666671</v>
      </c>
    </row>
    <row r="110" spans="1:4" x14ac:dyDescent="0.25">
      <c r="A110" t="str">
        <f t="shared" si="2"/>
        <v/>
      </c>
      <c r="B110" s="1">
        <v>25204</v>
      </c>
      <c r="C110">
        <v>11497.333333333334</v>
      </c>
      <c r="D110">
        <f t="shared" si="3"/>
        <v>11.497333333333334</v>
      </c>
    </row>
    <row r="111" spans="1:4" x14ac:dyDescent="0.25">
      <c r="A111" t="str">
        <f t="shared" si="2"/>
        <v/>
      </c>
      <c r="B111" s="1">
        <v>25235</v>
      </c>
      <c r="C111">
        <v>11497.333333333334</v>
      </c>
      <c r="D111">
        <f t="shared" si="3"/>
        <v>11.497333333333334</v>
      </c>
    </row>
    <row r="112" spans="1:4" x14ac:dyDescent="0.25">
      <c r="A112" t="str">
        <f t="shared" si="2"/>
        <v/>
      </c>
      <c r="B112" s="1">
        <v>25263</v>
      </c>
      <c r="C112">
        <v>11497.333333333334</v>
      </c>
      <c r="D112">
        <f t="shared" si="3"/>
        <v>11.497333333333334</v>
      </c>
    </row>
    <row r="113" spans="1:4" x14ac:dyDescent="0.25">
      <c r="A113" t="str">
        <f t="shared" si="2"/>
        <v/>
      </c>
      <c r="B113" s="1">
        <v>25294</v>
      </c>
      <c r="C113">
        <v>11497.333333333334</v>
      </c>
      <c r="D113">
        <f t="shared" si="3"/>
        <v>11.497333333333334</v>
      </c>
    </row>
    <row r="114" spans="1:4" x14ac:dyDescent="0.25">
      <c r="A114" t="str">
        <f t="shared" si="2"/>
        <v/>
      </c>
      <c r="B114" s="1">
        <v>25324</v>
      </c>
      <c r="C114">
        <v>11497.333333333334</v>
      </c>
      <c r="D114">
        <f t="shared" si="3"/>
        <v>11.497333333333334</v>
      </c>
    </row>
    <row r="115" spans="1:4" x14ac:dyDescent="0.25">
      <c r="A115" t="str">
        <f t="shared" si="2"/>
        <v/>
      </c>
      <c r="B115" s="1">
        <v>25355</v>
      </c>
      <c r="C115">
        <v>11497.333333333334</v>
      </c>
      <c r="D115">
        <f t="shared" si="3"/>
        <v>11.497333333333334</v>
      </c>
    </row>
    <row r="116" spans="1:4" x14ac:dyDescent="0.25">
      <c r="A116" t="str">
        <f t="shared" si="2"/>
        <v/>
      </c>
      <c r="B116" s="1">
        <v>25385</v>
      </c>
      <c r="C116">
        <v>11497.333333333334</v>
      </c>
      <c r="D116">
        <f t="shared" si="3"/>
        <v>11.497333333333334</v>
      </c>
    </row>
    <row r="117" spans="1:4" x14ac:dyDescent="0.25">
      <c r="A117" t="str">
        <f t="shared" si="2"/>
        <v/>
      </c>
      <c r="B117" s="1">
        <v>25416</v>
      </c>
      <c r="C117">
        <v>11497.333333333334</v>
      </c>
      <c r="D117">
        <f t="shared" si="3"/>
        <v>11.497333333333334</v>
      </c>
    </row>
    <row r="118" spans="1:4" x14ac:dyDescent="0.25">
      <c r="A118" t="str">
        <f t="shared" si="2"/>
        <v/>
      </c>
      <c r="B118" s="1">
        <v>25447</v>
      </c>
      <c r="C118">
        <v>11497.333333333334</v>
      </c>
      <c r="D118">
        <f t="shared" si="3"/>
        <v>11.497333333333334</v>
      </c>
    </row>
    <row r="119" spans="1:4" x14ac:dyDescent="0.25">
      <c r="A119" t="str">
        <f t="shared" si="2"/>
        <v/>
      </c>
      <c r="B119" s="1">
        <v>25477</v>
      </c>
      <c r="C119">
        <v>11497.333333333334</v>
      </c>
      <c r="D119">
        <f t="shared" si="3"/>
        <v>11.497333333333334</v>
      </c>
    </row>
    <row r="120" spans="1:4" x14ac:dyDescent="0.25">
      <c r="A120" t="str">
        <f t="shared" si="2"/>
        <v/>
      </c>
      <c r="B120" s="1">
        <v>25508</v>
      </c>
      <c r="C120">
        <v>11497.333333333334</v>
      </c>
      <c r="D120">
        <f t="shared" si="3"/>
        <v>11.497333333333334</v>
      </c>
    </row>
    <row r="121" spans="1:4" x14ac:dyDescent="0.25">
      <c r="A121" t="str">
        <f t="shared" si="2"/>
        <v/>
      </c>
      <c r="B121" s="1">
        <v>25538</v>
      </c>
      <c r="C121">
        <v>11497.333333333334</v>
      </c>
      <c r="D121">
        <f t="shared" si="3"/>
        <v>11.497333333333334</v>
      </c>
    </row>
    <row r="122" spans="1:4" x14ac:dyDescent="0.25">
      <c r="A122">
        <f t="shared" si="2"/>
        <v>1970</v>
      </c>
      <c r="B122" s="1">
        <v>25569</v>
      </c>
      <c r="C122">
        <v>16815</v>
      </c>
      <c r="D122">
        <f t="shared" si="3"/>
        <v>16.815000000000001</v>
      </c>
    </row>
    <row r="123" spans="1:4" x14ac:dyDescent="0.25">
      <c r="A123">
        <f t="shared" si="2"/>
        <v>1970</v>
      </c>
      <c r="B123" s="1">
        <v>25600</v>
      </c>
      <c r="C123">
        <v>16815</v>
      </c>
      <c r="D123">
        <f t="shared" si="3"/>
        <v>16.815000000000001</v>
      </c>
    </row>
    <row r="124" spans="1:4" x14ac:dyDescent="0.25">
      <c r="A124">
        <f t="shared" si="2"/>
        <v>1970</v>
      </c>
      <c r="B124" s="1">
        <v>25628</v>
      </c>
      <c r="C124">
        <v>16815</v>
      </c>
      <c r="D124">
        <f t="shared" si="3"/>
        <v>16.815000000000001</v>
      </c>
    </row>
    <row r="125" spans="1:4" x14ac:dyDescent="0.25">
      <c r="A125">
        <f t="shared" si="2"/>
        <v>1970</v>
      </c>
      <c r="B125" s="1">
        <v>25659</v>
      </c>
      <c r="C125">
        <v>16815</v>
      </c>
      <c r="D125">
        <f t="shared" si="3"/>
        <v>16.815000000000001</v>
      </c>
    </row>
    <row r="126" spans="1:4" x14ac:dyDescent="0.25">
      <c r="A126">
        <f t="shared" si="2"/>
        <v>1970</v>
      </c>
      <c r="B126" s="1">
        <v>25689</v>
      </c>
      <c r="C126">
        <v>16815</v>
      </c>
      <c r="D126">
        <f t="shared" si="3"/>
        <v>16.815000000000001</v>
      </c>
    </row>
    <row r="127" spans="1:4" x14ac:dyDescent="0.25">
      <c r="A127">
        <f t="shared" si="2"/>
        <v>1970</v>
      </c>
      <c r="B127" s="1">
        <v>25720</v>
      </c>
      <c r="C127">
        <v>16815</v>
      </c>
      <c r="D127">
        <f t="shared" si="3"/>
        <v>16.815000000000001</v>
      </c>
    </row>
    <row r="128" spans="1:4" x14ac:dyDescent="0.25">
      <c r="A128">
        <f t="shared" si="2"/>
        <v>1970</v>
      </c>
      <c r="B128" s="1">
        <v>25750</v>
      </c>
      <c r="C128">
        <v>16815</v>
      </c>
      <c r="D128">
        <f t="shared" si="3"/>
        <v>16.815000000000001</v>
      </c>
    </row>
    <row r="129" spans="1:4" x14ac:dyDescent="0.25">
      <c r="A129">
        <f t="shared" si="2"/>
        <v>1970</v>
      </c>
      <c r="B129" s="1">
        <v>25781</v>
      </c>
      <c r="C129">
        <v>16815</v>
      </c>
      <c r="D129">
        <f t="shared" si="3"/>
        <v>16.815000000000001</v>
      </c>
    </row>
    <row r="130" spans="1:4" x14ac:dyDescent="0.25">
      <c r="A130">
        <f t="shared" si="2"/>
        <v>1970</v>
      </c>
      <c r="B130" s="1">
        <v>25812</v>
      </c>
      <c r="C130">
        <v>16815</v>
      </c>
      <c r="D130">
        <f t="shared" si="3"/>
        <v>16.815000000000001</v>
      </c>
    </row>
    <row r="131" spans="1:4" x14ac:dyDescent="0.25">
      <c r="A131">
        <f t="shared" ref="A131:A194" si="4">IF(AND(MOD(YEAR(B131),5)=0),YEAR(B131),"")</f>
        <v>1970</v>
      </c>
      <c r="B131" s="1">
        <v>25842</v>
      </c>
      <c r="C131">
        <v>16815</v>
      </c>
      <c r="D131">
        <f t="shared" ref="D131:D194" si="5">C131/1000</f>
        <v>16.815000000000001</v>
      </c>
    </row>
    <row r="132" spans="1:4" x14ac:dyDescent="0.25">
      <c r="A132">
        <f t="shared" si="4"/>
        <v>1970</v>
      </c>
      <c r="B132" s="1">
        <v>25873</v>
      </c>
      <c r="C132">
        <v>16815</v>
      </c>
      <c r="D132">
        <f t="shared" si="5"/>
        <v>16.815000000000001</v>
      </c>
    </row>
    <row r="133" spans="1:4" x14ac:dyDescent="0.25">
      <c r="A133">
        <f t="shared" si="4"/>
        <v>1970</v>
      </c>
      <c r="B133" s="1">
        <v>25903</v>
      </c>
      <c r="C133">
        <v>16815</v>
      </c>
      <c r="D133">
        <f t="shared" si="5"/>
        <v>16.815000000000001</v>
      </c>
    </row>
    <row r="134" spans="1:4" x14ac:dyDescent="0.25">
      <c r="A134" t="str">
        <f t="shared" si="4"/>
        <v/>
      </c>
      <c r="B134" s="1">
        <v>25934</v>
      </c>
      <c r="C134">
        <v>21999.25</v>
      </c>
      <c r="D134">
        <f t="shared" si="5"/>
        <v>21.99925</v>
      </c>
    </row>
    <row r="135" spans="1:4" x14ac:dyDescent="0.25">
      <c r="A135" t="str">
        <f t="shared" si="4"/>
        <v/>
      </c>
      <c r="B135" s="1">
        <v>25965</v>
      </c>
      <c r="C135">
        <v>21999.25</v>
      </c>
      <c r="D135">
        <f t="shared" si="5"/>
        <v>21.99925</v>
      </c>
    </row>
    <row r="136" spans="1:4" x14ac:dyDescent="0.25">
      <c r="A136" t="str">
        <f t="shared" si="4"/>
        <v/>
      </c>
      <c r="B136" s="1">
        <v>25993</v>
      </c>
      <c r="C136">
        <v>21999.25</v>
      </c>
      <c r="D136">
        <f t="shared" si="5"/>
        <v>21.99925</v>
      </c>
    </row>
    <row r="137" spans="1:4" x14ac:dyDescent="0.25">
      <c r="A137" t="str">
        <f t="shared" si="4"/>
        <v/>
      </c>
      <c r="B137" s="1">
        <v>26024</v>
      </c>
      <c r="C137">
        <v>21999.25</v>
      </c>
      <c r="D137">
        <f t="shared" si="5"/>
        <v>21.99925</v>
      </c>
    </row>
    <row r="138" spans="1:4" x14ac:dyDescent="0.25">
      <c r="A138" t="str">
        <f t="shared" si="4"/>
        <v/>
      </c>
      <c r="B138" s="1">
        <v>26054</v>
      </c>
      <c r="C138">
        <v>21999.25</v>
      </c>
      <c r="D138">
        <f t="shared" si="5"/>
        <v>21.99925</v>
      </c>
    </row>
    <row r="139" spans="1:4" x14ac:dyDescent="0.25">
      <c r="A139" t="str">
        <f t="shared" si="4"/>
        <v/>
      </c>
      <c r="B139" s="1">
        <v>26085</v>
      </c>
      <c r="C139">
        <v>21999.25</v>
      </c>
      <c r="D139">
        <f t="shared" si="5"/>
        <v>21.99925</v>
      </c>
    </row>
    <row r="140" spans="1:4" x14ac:dyDescent="0.25">
      <c r="A140" t="str">
        <f t="shared" si="4"/>
        <v/>
      </c>
      <c r="B140" s="1">
        <v>26115</v>
      </c>
      <c r="C140">
        <v>21999.25</v>
      </c>
      <c r="D140">
        <f t="shared" si="5"/>
        <v>21.99925</v>
      </c>
    </row>
    <row r="141" spans="1:4" x14ac:dyDescent="0.25">
      <c r="A141" t="str">
        <f t="shared" si="4"/>
        <v/>
      </c>
      <c r="B141" s="1">
        <v>26146</v>
      </c>
      <c r="C141">
        <v>21999.25</v>
      </c>
      <c r="D141">
        <f t="shared" si="5"/>
        <v>21.99925</v>
      </c>
    </row>
    <row r="142" spans="1:4" x14ac:dyDescent="0.25">
      <c r="A142" t="str">
        <f t="shared" si="4"/>
        <v/>
      </c>
      <c r="B142" s="1">
        <v>26177</v>
      </c>
      <c r="C142">
        <v>21999.25</v>
      </c>
      <c r="D142">
        <f t="shared" si="5"/>
        <v>21.99925</v>
      </c>
    </row>
    <row r="143" spans="1:4" x14ac:dyDescent="0.25">
      <c r="A143" t="str">
        <f t="shared" si="4"/>
        <v/>
      </c>
      <c r="B143" s="1">
        <v>26207</v>
      </c>
      <c r="C143">
        <v>21999.25</v>
      </c>
      <c r="D143">
        <f t="shared" si="5"/>
        <v>21.99925</v>
      </c>
    </row>
    <row r="144" spans="1:4" x14ac:dyDescent="0.25">
      <c r="A144" t="str">
        <f t="shared" si="4"/>
        <v/>
      </c>
      <c r="B144" s="1">
        <v>26238</v>
      </c>
      <c r="C144">
        <v>21999.25</v>
      </c>
      <c r="D144">
        <f t="shared" si="5"/>
        <v>21.99925</v>
      </c>
    </row>
    <row r="145" spans="1:4" x14ac:dyDescent="0.25">
      <c r="A145" t="str">
        <f t="shared" si="4"/>
        <v/>
      </c>
      <c r="B145" s="1">
        <v>26268</v>
      </c>
      <c r="C145">
        <v>21999.25</v>
      </c>
      <c r="D145">
        <f t="shared" si="5"/>
        <v>21.99925</v>
      </c>
    </row>
    <row r="146" spans="1:4" x14ac:dyDescent="0.25">
      <c r="A146" t="str">
        <f t="shared" si="4"/>
        <v/>
      </c>
      <c r="B146" s="1">
        <v>26299</v>
      </c>
      <c r="C146">
        <v>26777.166666666668</v>
      </c>
      <c r="D146">
        <f t="shared" si="5"/>
        <v>26.777166666666666</v>
      </c>
    </row>
    <row r="147" spans="1:4" x14ac:dyDescent="0.25">
      <c r="A147" t="str">
        <f t="shared" si="4"/>
        <v/>
      </c>
      <c r="B147" s="1">
        <v>26330</v>
      </c>
      <c r="C147">
        <v>26777.166666666668</v>
      </c>
      <c r="D147">
        <f t="shared" si="5"/>
        <v>26.777166666666666</v>
      </c>
    </row>
    <row r="148" spans="1:4" x14ac:dyDescent="0.25">
      <c r="A148" t="str">
        <f t="shared" si="4"/>
        <v/>
      </c>
      <c r="B148" s="1">
        <v>26359</v>
      </c>
      <c r="C148">
        <v>26777.166666666668</v>
      </c>
      <c r="D148">
        <f t="shared" si="5"/>
        <v>26.777166666666666</v>
      </c>
    </row>
    <row r="149" spans="1:4" x14ac:dyDescent="0.25">
      <c r="A149" t="str">
        <f t="shared" si="4"/>
        <v/>
      </c>
      <c r="B149" s="1">
        <v>26390</v>
      </c>
      <c r="C149">
        <v>26777.166666666668</v>
      </c>
      <c r="D149">
        <f t="shared" si="5"/>
        <v>26.777166666666666</v>
      </c>
    </row>
    <row r="150" spans="1:4" x14ac:dyDescent="0.25">
      <c r="A150" t="str">
        <f t="shared" si="4"/>
        <v/>
      </c>
      <c r="B150" s="1">
        <v>26420</v>
      </c>
      <c r="C150">
        <v>26777.166666666668</v>
      </c>
      <c r="D150">
        <f t="shared" si="5"/>
        <v>26.777166666666666</v>
      </c>
    </row>
    <row r="151" spans="1:4" x14ac:dyDescent="0.25">
      <c r="A151" t="str">
        <f t="shared" si="4"/>
        <v/>
      </c>
      <c r="B151" s="1">
        <v>26451</v>
      </c>
      <c r="C151">
        <v>26777.166666666668</v>
      </c>
      <c r="D151">
        <f t="shared" si="5"/>
        <v>26.777166666666666</v>
      </c>
    </row>
    <row r="152" spans="1:4" x14ac:dyDescent="0.25">
      <c r="A152" t="str">
        <f t="shared" si="4"/>
        <v/>
      </c>
      <c r="B152" s="1">
        <v>26481</v>
      </c>
      <c r="C152">
        <v>26777.166666666668</v>
      </c>
      <c r="D152">
        <f t="shared" si="5"/>
        <v>26.777166666666666</v>
      </c>
    </row>
    <row r="153" spans="1:4" x14ac:dyDescent="0.25">
      <c r="A153" t="str">
        <f t="shared" si="4"/>
        <v/>
      </c>
      <c r="B153" s="1">
        <v>26512</v>
      </c>
      <c r="C153">
        <v>26777.166666666668</v>
      </c>
      <c r="D153">
        <f t="shared" si="5"/>
        <v>26.777166666666666</v>
      </c>
    </row>
    <row r="154" spans="1:4" x14ac:dyDescent="0.25">
      <c r="A154" t="str">
        <f t="shared" si="4"/>
        <v/>
      </c>
      <c r="B154" s="1">
        <v>26543</v>
      </c>
      <c r="C154">
        <v>26777.166666666668</v>
      </c>
      <c r="D154">
        <f t="shared" si="5"/>
        <v>26.777166666666666</v>
      </c>
    </row>
    <row r="155" spans="1:4" x14ac:dyDescent="0.25">
      <c r="A155" t="str">
        <f t="shared" si="4"/>
        <v/>
      </c>
      <c r="B155" s="1">
        <v>26573</v>
      </c>
      <c r="C155">
        <v>26777.166666666668</v>
      </c>
      <c r="D155">
        <f t="shared" si="5"/>
        <v>26.777166666666666</v>
      </c>
    </row>
    <row r="156" spans="1:4" x14ac:dyDescent="0.25">
      <c r="A156" t="str">
        <f t="shared" si="4"/>
        <v/>
      </c>
      <c r="B156" s="1">
        <v>26604</v>
      </c>
      <c r="C156">
        <v>26777.166666666668</v>
      </c>
      <c r="D156">
        <f t="shared" si="5"/>
        <v>26.777166666666666</v>
      </c>
    </row>
    <row r="157" spans="1:4" x14ac:dyDescent="0.25">
      <c r="A157" t="str">
        <f t="shared" si="4"/>
        <v/>
      </c>
      <c r="B157" s="1">
        <v>26634</v>
      </c>
      <c r="C157">
        <v>26777.166666666668</v>
      </c>
      <c r="D157">
        <f t="shared" si="5"/>
        <v>26.777166666666666</v>
      </c>
    </row>
    <row r="158" spans="1:4" x14ac:dyDescent="0.25">
      <c r="A158" t="str">
        <f t="shared" si="4"/>
        <v/>
      </c>
      <c r="B158" s="1">
        <v>26665</v>
      </c>
      <c r="C158">
        <v>36755.5</v>
      </c>
      <c r="D158">
        <f t="shared" si="5"/>
        <v>36.755499999999998</v>
      </c>
    </row>
    <row r="159" spans="1:4" x14ac:dyDescent="0.25">
      <c r="A159" t="str">
        <f t="shared" si="4"/>
        <v/>
      </c>
      <c r="B159" s="1">
        <v>26696</v>
      </c>
      <c r="C159">
        <v>36755.5</v>
      </c>
      <c r="D159">
        <f t="shared" si="5"/>
        <v>36.755499999999998</v>
      </c>
    </row>
    <row r="160" spans="1:4" x14ac:dyDescent="0.25">
      <c r="A160" t="str">
        <f t="shared" si="4"/>
        <v/>
      </c>
      <c r="B160" s="1">
        <v>26724</v>
      </c>
      <c r="C160">
        <v>36755.5</v>
      </c>
      <c r="D160">
        <f t="shared" si="5"/>
        <v>36.755499999999998</v>
      </c>
    </row>
    <row r="161" spans="1:4" x14ac:dyDescent="0.25">
      <c r="A161" t="str">
        <f t="shared" si="4"/>
        <v/>
      </c>
      <c r="B161" s="1">
        <v>26755</v>
      </c>
      <c r="C161">
        <v>36755.5</v>
      </c>
      <c r="D161">
        <f t="shared" si="5"/>
        <v>36.755499999999998</v>
      </c>
    </row>
    <row r="162" spans="1:4" x14ac:dyDescent="0.25">
      <c r="A162" t="str">
        <f t="shared" si="4"/>
        <v/>
      </c>
      <c r="B162" s="1">
        <v>26785</v>
      </c>
      <c r="C162">
        <v>36755.5</v>
      </c>
      <c r="D162">
        <f t="shared" si="5"/>
        <v>36.755499999999998</v>
      </c>
    </row>
    <row r="163" spans="1:4" x14ac:dyDescent="0.25">
      <c r="A163" t="str">
        <f t="shared" si="4"/>
        <v/>
      </c>
      <c r="B163" s="1">
        <v>26816</v>
      </c>
      <c r="C163">
        <v>36755.5</v>
      </c>
      <c r="D163">
        <f t="shared" si="5"/>
        <v>36.755499999999998</v>
      </c>
    </row>
    <row r="164" spans="1:4" x14ac:dyDescent="0.25">
      <c r="A164" t="str">
        <f t="shared" si="4"/>
        <v/>
      </c>
      <c r="B164" s="1">
        <v>26846</v>
      </c>
      <c r="C164">
        <v>36755.5</v>
      </c>
      <c r="D164">
        <f t="shared" si="5"/>
        <v>36.755499999999998</v>
      </c>
    </row>
    <row r="165" spans="1:4" x14ac:dyDescent="0.25">
      <c r="A165" t="str">
        <f t="shared" si="4"/>
        <v/>
      </c>
      <c r="B165" s="1">
        <v>26877</v>
      </c>
      <c r="C165">
        <v>36755.5</v>
      </c>
      <c r="D165">
        <f t="shared" si="5"/>
        <v>36.755499999999998</v>
      </c>
    </row>
    <row r="166" spans="1:4" x14ac:dyDescent="0.25">
      <c r="A166" t="str">
        <f t="shared" si="4"/>
        <v/>
      </c>
      <c r="B166" s="1">
        <v>26908</v>
      </c>
      <c r="C166">
        <v>36755.5</v>
      </c>
      <c r="D166">
        <f t="shared" si="5"/>
        <v>36.755499999999998</v>
      </c>
    </row>
    <row r="167" spans="1:4" x14ac:dyDescent="0.25">
      <c r="A167" t="str">
        <f t="shared" si="4"/>
        <v/>
      </c>
      <c r="B167" s="1">
        <v>26938</v>
      </c>
      <c r="C167">
        <v>36755.5</v>
      </c>
      <c r="D167">
        <f t="shared" si="5"/>
        <v>36.755499999999998</v>
      </c>
    </row>
    <row r="168" spans="1:4" x14ac:dyDescent="0.25">
      <c r="A168" t="str">
        <f t="shared" si="4"/>
        <v/>
      </c>
      <c r="B168" s="1">
        <v>26969</v>
      </c>
      <c r="C168">
        <v>36755.5</v>
      </c>
      <c r="D168">
        <f t="shared" si="5"/>
        <v>36.755499999999998</v>
      </c>
    </row>
    <row r="169" spans="1:4" x14ac:dyDescent="0.25">
      <c r="A169" t="str">
        <f t="shared" si="4"/>
        <v/>
      </c>
      <c r="B169" s="1">
        <v>26999</v>
      </c>
      <c r="C169">
        <v>36755.5</v>
      </c>
      <c r="D169">
        <f t="shared" si="5"/>
        <v>36.755499999999998</v>
      </c>
    </row>
    <row r="170" spans="1:4" x14ac:dyDescent="0.25">
      <c r="A170" t="str">
        <f t="shared" si="4"/>
        <v/>
      </c>
      <c r="B170" s="1">
        <v>27030</v>
      </c>
      <c r="C170">
        <v>47633.833333333336</v>
      </c>
      <c r="D170">
        <f t="shared" si="5"/>
        <v>47.633833333333335</v>
      </c>
    </row>
    <row r="171" spans="1:4" x14ac:dyDescent="0.25">
      <c r="A171" t="str">
        <f t="shared" si="4"/>
        <v/>
      </c>
      <c r="B171" s="1">
        <v>27061</v>
      </c>
      <c r="C171">
        <v>47633.833333333336</v>
      </c>
      <c r="D171">
        <f t="shared" si="5"/>
        <v>47.633833333333335</v>
      </c>
    </row>
    <row r="172" spans="1:4" x14ac:dyDescent="0.25">
      <c r="A172" t="str">
        <f t="shared" si="4"/>
        <v/>
      </c>
      <c r="B172" s="1">
        <v>27089</v>
      </c>
      <c r="C172">
        <v>47633.833333333336</v>
      </c>
      <c r="D172">
        <f t="shared" si="5"/>
        <v>47.633833333333335</v>
      </c>
    </row>
    <row r="173" spans="1:4" x14ac:dyDescent="0.25">
      <c r="A173" t="str">
        <f t="shared" si="4"/>
        <v/>
      </c>
      <c r="B173" s="1">
        <v>27120</v>
      </c>
      <c r="C173">
        <v>47633.833333333336</v>
      </c>
      <c r="D173">
        <f t="shared" si="5"/>
        <v>47.633833333333335</v>
      </c>
    </row>
    <row r="174" spans="1:4" x14ac:dyDescent="0.25">
      <c r="A174" t="str">
        <f t="shared" si="4"/>
        <v/>
      </c>
      <c r="B174" s="1">
        <v>27150</v>
      </c>
      <c r="C174">
        <v>47633.833333333336</v>
      </c>
      <c r="D174">
        <f t="shared" si="5"/>
        <v>47.633833333333335</v>
      </c>
    </row>
    <row r="175" spans="1:4" x14ac:dyDescent="0.25">
      <c r="A175" t="str">
        <f t="shared" si="4"/>
        <v/>
      </c>
      <c r="B175" s="1">
        <v>27181</v>
      </c>
      <c r="C175">
        <v>47633.833333333336</v>
      </c>
      <c r="D175">
        <f t="shared" si="5"/>
        <v>47.633833333333335</v>
      </c>
    </row>
    <row r="176" spans="1:4" x14ac:dyDescent="0.25">
      <c r="A176" t="str">
        <f t="shared" si="4"/>
        <v/>
      </c>
      <c r="B176" s="1">
        <v>27211</v>
      </c>
      <c r="C176">
        <v>47633.833333333336</v>
      </c>
      <c r="D176">
        <f t="shared" si="5"/>
        <v>47.633833333333335</v>
      </c>
    </row>
    <row r="177" spans="1:4" x14ac:dyDescent="0.25">
      <c r="A177" t="str">
        <f t="shared" si="4"/>
        <v/>
      </c>
      <c r="B177" s="1">
        <v>27242</v>
      </c>
      <c r="C177">
        <v>47633.833333333336</v>
      </c>
      <c r="D177">
        <f t="shared" si="5"/>
        <v>47.633833333333335</v>
      </c>
    </row>
    <row r="178" spans="1:4" x14ac:dyDescent="0.25">
      <c r="A178" t="str">
        <f t="shared" si="4"/>
        <v/>
      </c>
      <c r="B178" s="1">
        <v>27273</v>
      </c>
      <c r="C178">
        <v>47633.833333333336</v>
      </c>
      <c r="D178">
        <f t="shared" si="5"/>
        <v>47.633833333333335</v>
      </c>
    </row>
    <row r="179" spans="1:4" x14ac:dyDescent="0.25">
      <c r="A179" t="str">
        <f t="shared" si="4"/>
        <v/>
      </c>
      <c r="B179" s="1">
        <v>27303</v>
      </c>
      <c r="C179">
        <v>47633.833333333336</v>
      </c>
      <c r="D179">
        <f t="shared" si="5"/>
        <v>47.633833333333335</v>
      </c>
    </row>
    <row r="180" spans="1:4" x14ac:dyDescent="0.25">
      <c r="A180" t="str">
        <f t="shared" si="4"/>
        <v/>
      </c>
      <c r="B180" s="1">
        <v>27334</v>
      </c>
      <c r="C180">
        <v>47633.833333333336</v>
      </c>
      <c r="D180">
        <f t="shared" si="5"/>
        <v>47.633833333333335</v>
      </c>
    </row>
    <row r="181" spans="1:4" x14ac:dyDescent="0.25">
      <c r="A181" t="str">
        <f t="shared" si="4"/>
        <v/>
      </c>
      <c r="B181" s="1">
        <v>27364</v>
      </c>
      <c r="C181">
        <v>47633.833333333336</v>
      </c>
      <c r="D181">
        <f t="shared" si="5"/>
        <v>47.633833333333335</v>
      </c>
    </row>
    <row r="182" spans="1:4" x14ac:dyDescent="0.25">
      <c r="A182">
        <f t="shared" si="4"/>
        <v>1975</v>
      </c>
      <c r="B182" s="1">
        <v>27395</v>
      </c>
      <c r="C182">
        <v>42688.666666666664</v>
      </c>
      <c r="D182">
        <f t="shared" si="5"/>
        <v>42.688666666666663</v>
      </c>
    </row>
    <row r="183" spans="1:4" x14ac:dyDescent="0.25">
      <c r="A183">
        <f t="shared" si="4"/>
        <v>1975</v>
      </c>
      <c r="B183" s="1">
        <v>27426</v>
      </c>
      <c r="C183">
        <v>42688.666666666664</v>
      </c>
      <c r="D183">
        <f t="shared" si="5"/>
        <v>42.688666666666663</v>
      </c>
    </row>
    <row r="184" spans="1:4" x14ac:dyDescent="0.25">
      <c r="A184">
        <f t="shared" si="4"/>
        <v>1975</v>
      </c>
      <c r="B184" s="1">
        <v>27454</v>
      </c>
      <c r="C184">
        <v>42688.666666666664</v>
      </c>
      <c r="D184">
        <f t="shared" si="5"/>
        <v>42.688666666666663</v>
      </c>
    </row>
    <row r="185" spans="1:4" x14ac:dyDescent="0.25">
      <c r="A185">
        <f t="shared" si="4"/>
        <v>1975</v>
      </c>
      <c r="B185" s="1">
        <v>27485</v>
      </c>
      <c r="C185">
        <v>42688.666666666664</v>
      </c>
      <c r="D185">
        <f t="shared" si="5"/>
        <v>42.688666666666663</v>
      </c>
    </row>
    <row r="186" spans="1:4" x14ac:dyDescent="0.25">
      <c r="A186">
        <f t="shared" si="4"/>
        <v>1975</v>
      </c>
      <c r="B186" s="1">
        <v>27515</v>
      </c>
      <c r="C186">
        <v>42688.666666666664</v>
      </c>
      <c r="D186">
        <f t="shared" si="5"/>
        <v>42.688666666666663</v>
      </c>
    </row>
    <row r="187" spans="1:4" x14ac:dyDescent="0.25">
      <c r="A187">
        <f t="shared" si="4"/>
        <v>1975</v>
      </c>
      <c r="B187" s="1">
        <v>27546</v>
      </c>
      <c r="C187">
        <v>42688.666666666664</v>
      </c>
      <c r="D187">
        <f t="shared" si="5"/>
        <v>42.688666666666663</v>
      </c>
    </row>
    <row r="188" spans="1:4" x14ac:dyDescent="0.25">
      <c r="A188">
        <f t="shared" si="4"/>
        <v>1975</v>
      </c>
      <c r="B188" s="1">
        <v>27576</v>
      </c>
      <c r="C188">
        <v>42688.666666666664</v>
      </c>
      <c r="D188">
        <f t="shared" si="5"/>
        <v>42.688666666666663</v>
      </c>
    </row>
    <row r="189" spans="1:4" x14ac:dyDescent="0.25">
      <c r="A189">
        <f t="shared" si="4"/>
        <v>1975</v>
      </c>
      <c r="B189" s="1">
        <v>27607</v>
      </c>
      <c r="C189">
        <v>42688.666666666664</v>
      </c>
      <c r="D189">
        <f t="shared" si="5"/>
        <v>42.688666666666663</v>
      </c>
    </row>
    <row r="190" spans="1:4" x14ac:dyDescent="0.25">
      <c r="A190">
        <f t="shared" si="4"/>
        <v>1975</v>
      </c>
      <c r="B190" s="1">
        <v>27638</v>
      </c>
      <c r="C190">
        <v>42688.666666666664</v>
      </c>
      <c r="D190">
        <f t="shared" si="5"/>
        <v>42.688666666666663</v>
      </c>
    </row>
    <row r="191" spans="1:4" x14ac:dyDescent="0.25">
      <c r="A191">
        <f t="shared" si="4"/>
        <v>1975</v>
      </c>
      <c r="B191" s="1">
        <v>27668</v>
      </c>
      <c r="C191">
        <v>42688.666666666664</v>
      </c>
      <c r="D191">
        <f t="shared" si="5"/>
        <v>42.688666666666663</v>
      </c>
    </row>
    <row r="192" spans="1:4" x14ac:dyDescent="0.25">
      <c r="A192">
        <f t="shared" si="4"/>
        <v>1975</v>
      </c>
      <c r="B192" s="1">
        <v>27699</v>
      </c>
      <c r="C192">
        <v>42688.666666666664</v>
      </c>
      <c r="D192">
        <f t="shared" si="5"/>
        <v>42.688666666666663</v>
      </c>
    </row>
    <row r="193" spans="1:4" x14ac:dyDescent="0.25">
      <c r="A193">
        <f t="shared" si="4"/>
        <v>1975</v>
      </c>
      <c r="B193" s="1">
        <v>27729</v>
      </c>
      <c r="C193">
        <v>42688.666666666664</v>
      </c>
      <c r="D193">
        <f t="shared" si="5"/>
        <v>42.688666666666663</v>
      </c>
    </row>
    <row r="194" spans="1:4" x14ac:dyDescent="0.25">
      <c r="A194" t="str">
        <f t="shared" si="4"/>
        <v/>
      </c>
      <c r="B194" s="1">
        <v>27760</v>
      </c>
      <c r="C194">
        <v>50624.916666666664</v>
      </c>
      <c r="D194">
        <f t="shared" si="5"/>
        <v>50.624916666666664</v>
      </c>
    </row>
    <row r="195" spans="1:4" x14ac:dyDescent="0.25">
      <c r="A195" t="str">
        <f t="shared" ref="A195:A258" si="6">IF(AND(MOD(YEAR(B195),5)=0),YEAR(B195),"")</f>
        <v/>
      </c>
      <c r="B195" s="1">
        <v>27791</v>
      </c>
      <c r="C195">
        <v>50624.916666666664</v>
      </c>
      <c r="D195">
        <f t="shared" ref="D195:D258" si="7">C195/1000</f>
        <v>50.624916666666664</v>
      </c>
    </row>
    <row r="196" spans="1:4" x14ac:dyDescent="0.25">
      <c r="A196" t="str">
        <f t="shared" si="6"/>
        <v/>
      </c>
      <c r="B196" s="1">
        <v>27820</v>
      </c>
      <c r="C196">
        <v>50624.916666666664</v>
      </c>
      <c r="D196">
        <f t="shared" si="7"/>
        <v>50.624916666666664</v>
      </c>
    </row>
    <row r="197" spans="1:4" x14ac:dyDescent="0.25">
      <c r="A197" t="str">
        <f t="shared" si="6"/>
        <v/>
      </c>
      <c r="B197" s="1">
        <v>27851</v>
      </c>
      <c r="C197">
        <v>50624.916666666664</v>
      </c>
      <c r="D197">
        <f t="shared" si="7"/>
        <v>50.624916666666664</v>
      </c>
    </row>
    <row r="198" spans="1:4" x14ac:dyDescent="0.25">
      <c r="A198" t="str">
        <f t="shared" si="6"/>
        <v/>
      </c>
      <c r="B198" s="1">
        <v>27881</v>
      </c>
      <c r="C198">
        <v>50624.916666666664</v>
      </c>
      <c r="D198">
        <f t="shared" si="7"/>
        <v>50.624916666666664</v>
      </c>
    </row>
    <row r="199" spans="1:4" x14ac:dyDescent="0.25">
      <c r="A199" t="str">
        <f t="shared" si="6"/>
        <v/>
      </c>
      <c r="B199" s="1">
        <v>27912</v>
      </c>
      <c r="C199">
        <v>50624.916666666664</v>
      </c>
      <c r="D199">
        <f t="shared" si="7"/>
        <v>50.624916666666664</v>
      </c>
    </row>
    <row r="200" spans="1:4" x14ac:dyDescent="0.25">
      <c r="A200" t="str">
        <f t="shared" si="6"/>
        <v/>
      </c>
      <c r="B200" s="1">
        <v>27942</v>
      </c>
      <c r="C200">
        <v>50624.916666666664</v>
      </c>
      <c r="D200">
        <f t="shared" si="7"/>
        <v>50.624916666666664</v>
      </c>
    </row>
    <row r="201" spans="1:4" x14ac:dyDescent="0.25">
      <c r="A201" t="str">
        <f t="shared" si="6"/>
        <v/>
      </c>
      <c r="B201" s="1">
        <v>27973</v>
      </c>
      <c r="C201">
        <v>50624.916666666664</v>
      </c>
      <c r="D201">
        <f t="shared" si="7"/>
        <v>50.624916666666664</v>
      </c>
    </row>
    <row r="202" spans="1:4" x14ac:dyDescent="0.25">
      <c r="A202" t="str">
        <f t="shared" si="6"/>
        <v/>
      </c>
      <c r="B202" s="1">
        <v>28004</v>
      </c>
      <c r="C202">
        <v>50624.916666666664</v>
      </c>
      <c r="D202">
        <f t="shared" si="7"/>
        <v>50.624916666666664</v>
      </c>
    </row>
    <row r="203" spans="1:4" x14ac:dyDescent="0.25">
      <c r="A203" t="str">
        <f t="shared" si="6"/>
        <v/>
      </c>
      <c r="B203" s="1">
        <v>28034</v>
      </c>
      <c r="C203">
        <v>50624.916666666664</v>
      </c>
      <c r="D203">
        <f t="shared" si="7"/>
        <v>50.624916666666664</v>
      </c>
    </row>
    <row r="204" spans="1:4" x14ac:dyDescent="0.25">
      <c r="A204" t="str">
        <f t="shared" si="6"/>
        <v/>
      </c>
      <c r="B204" s="1">
        <v>28065</v>
      </c>
      <c r="C204">
        <v>50624.916666666664</v>
      </c>
      <c r="D204">
        <f t="shared" si="7"/>
        <v>50.624916666666664</v>
      </c>
    </row>
    <row r="205" spans="1:4" x14ac:dyDescent="0.25">
      <c r="A205" t="str">
        <f t="shared" si="6"/>
        <v/>
      </c>
      <c r="B205" s="1">
        <v>28095</v>
      </c>
      <c r="C205">
        <v>50624.916666666664</v>
      </c>
      <c r="D205">
        <f t="shared" si="7"/>
        <v>50.624916666666664</v>
      </c>
    </row>
    <row r="206" spans="1:4" x14ac:dyDescent="0.25">
      <c r="A206" t="str">
        <f t="shared" si="6"/>
        <v/>
      </c>
      <c r="B206" s="1">
        <v>28126</v>
      </c>
      <c r="C206">
        <v>61099.416666666664</v>
      </c>
      <c r="D206">
        <f t="shared" si="7"/>
        <v>61.099416666666663</v>
      </c>
    </row>
    <row r="207" spans="1:4" x14ac:dyDescent="0.25">
      <c r="A207" t="str">
        <f t="shared" si="6"/>
        <v/>
      </c>
      <c r="B207" s="1">
        <v>28157</v>
      </c>
      <c r="C207">
        <v>61099.416666666664</v>
      </c>
      <c r="D207">
        <f t="shared" si="7"/>
        <v>61.099416666666663</v>
      </c>
    </row>
    <row r="208" spans="1:4" x14ac:dyDescent="0.25">
      <c r="A208" t="str">
        <f t="shared" si="6"/>
        <v/>
      </c>
      <c r="B208" s="1">
        <v>28185</v>
      </c>
      <c r="C208">
        <v>61099.416666666664</v>
      </c>
      <c r="D208">
        <f t="shared" si="7"/>
        <v>61.099416666666663</v>
      </c>
    </row>
    <row r="209" spans="1:4" x14ac:dyDescent="0.25">
      <c r="A209" t="str">
        <f t="shared" si="6"/>
        <v/>
      </c>
      <c r="B209" s="1">
        <v>28216</v>
      </c>
      <c r="C209">
        <v>61099.416666666664</v>
      </c>
      <c r="D209">
        <f t="shared" si="7"/>
        <v>61.099416666666663</v>
      </c>
    </row>
    <row r="210" spans="1:4" x14ac:dyDescent="0.25">
      <c r="A210" t="str">
        <f t="shared" si="6"/>
        <v/>
      </c>
      <c r="B210" s="1">
        <v>28246</v>
      </c>
      <c r="C210">
        <v>61099.416666666664</v>
      </c>
      <c r="D210">
        <f t="shared" si="7"/>
        <v>61.099416666666663</v>
      </c>
    </row>
    <row r="211" spans="1:4" x14ac:dyDescent="0.25">
      <c r="A211" t="str">
        <f t="shared" si="6"/>
        <v/>
      </c>
      <c r="B211" s="1">
        <v>28277</v>
      </c>
      <c r="C211">
        <v>61099.416666666664</v>
      </c>
      <c r="D211">
        <f t="shared" si="7"/>
        <v>61.099416666666663</v>
      </c>
    </row>
    <row r="212" spans="1:4" x14ac:dyDescent="0.25">
      <c r="A212" t="str">
        <f t="shared" si="6"/>
        <v/>
      </c>
      <c r="B212" s="1">
        <v>28307</v>
      </c>
      <c r="C212">
        <v>61099.416666666664</v>
      </c>
      <c r="D212">
        <f t="shared" si="7"/>
        <v>61.099416666666663</v>
      </c>
    </row>
    <row r="213" spans="1:4" x14ac:dyDescent="0.25">
      <c r="A213" t="str">
        <f t="shared" si="6"/>
        <v/>
      </c>
      <c r="B213" s="1">
        <v>28338</v>
      </c>
      <c r="C213">
        <v>61099.416666666664</v>
      </c>
      <c r="D213">
        <f t="shared" si="7"/>
        <v>61.099416666666663</v>
      </c>
    </row>
    <row r="214" spans="1:4" x14ac:dyDescent="0.25">
      <c r="A214" t="str">
        <f t="shared" si="6"/>
        <v/>
      </c>
      <c r="B214" s="1">
        <v>28369</v>
      </c>
      <c r="C214">
        <v>61099.416666666664</v>
      </c>
      <c r="D214">
        <f t="shared" si="7"/>
        <v>61.099416666666663</v>
      </c>
    </row>
    <row r="215" spans="1:4" x14ac:dyDescent="0.25">
      <c r="A215" t="str">
        <f t="shared" si="6"/>
        <v/>
      </c>
      <c r="B215" s="1">
        <v>28399</v>
      </c>
      <c r="C215">
        <v>61099.416666666664</v>
      </c>
      <c r="D215">
        <f t="shared" si="7"/>
        <v>61.099416666666663</v>
      </c>
    </row>
    <row r="216" spans="1:4" x14ac:dyDescent="0.25">
      <c r="A216" t="str">
        <f t="shared" si="6"/>
        <v/>
      </c>
      <c r="B216" s="1">
        <v>28430</v>
      </c>
      <c r="C216">
        <v>61099.416666666664</v>
      </c>
      <c r="D216">
        <f t="shared" si="7"/>
        <v>61.099416666666663</v>
      </c>
    </row>
    <row r="217" spans="1:4" x14ac:dyDescent="0.25">
      <c r="A217" t="str">
        <f t="shared" si="6"/>
        <v/>
      </c>
      <c r="B217" s="1">
        <v>28460</v>
      </c>
      <c r="C217">
        <v>61099.416666666664</v>
      </c>
      <c r="D217">
        <f t="shared" si="7"/>
        <v>61.099416666666663</v>
      </c>
    </row>
    <row r="218" spans="1:4" x14ac:dyDescent="0.25">
      <c r="A218" t="str">
        <f t="shared" si="6"/>
        <v/>
      </c>
      <c r="B218" s="1">
        <v>28491</v>
      </c>
      <c r="C218">
        <v>65786.75</v>
      </c>
      <c r="D218">
        <f t="shared" si="7"/>
        <v>65.786749999999998</v>
      </c>
    </row>
    <row r="219" spans="1:4" x14ac:dyDescent="0.25">
      <c r="A219" t="str">
        <f t="shared" si="6"/>
        <v/>
      </c>
      <c r="B219" s="1">
        <v>28522</v>
      </c>
      <c r="C219">
        <v>65786.75</v>
      </c>
      <c r="D219">
        <f t="shared" si="7"/>
        <v>65.786749999999998</v>
      </c>
    </row>
    <row r="220" spans="1:4" x14ac:dyDescent="0.25">
      <c r="A220" t="str">
        <f t="shared" si="6"/>
        <v/>
      </c>
      <c r="B220" s="1">
        <v>28550</v>
      </c>
      <c r="C220">
        <v>65786.75</v>
      </c>
      <c r="D220">
        <f t="shared" si="7"/>
        <v>65.786749999999998</v>
      </c>
    </row>
    <row r="221" spans="1:4" x14ac:dyDescent="0.25">
      <c r="A221" t="str">
        <f t="shared" si="6"/>
        <v/>
      </c>
      <c r="B221" s="1">
        <v>28581</v>
      </c>
      <c r="C221">
        <v>65786.75</v>
      </c>
      <c r="D221">
        <f t="shared" si="7"/>
        <v>65.786749999999998</v>
      </c>
    </row>
    <row r="222" spans="1:4" x14ac:dyDescent="0.25">
      <c r="A222" t="str">
        <f t="shared" si="6"/>
        <v/>
      </c>
      <c r="B222" s="1">
        <v>28611</v>
      </c>
      <c r="C222">
        <v>65786.75</v>
      </c>
      <c r="D222">
        <f t="shared" si="7"/>
        <v>65.786749999999998</v>
      </c>
    </row>
    <row r="223" spans="1:4" x14ac:dyDescent="0.25">
      <c r="A223" t="str">
        <f t="shared" si="6"/>
        <v/>
      </c>
      <c r="B223" s="1">
        <v>28642</v>
      </c>
      <c r="C223">
        <v>65786.75</v>
      </c>
      <c r="D223">
        <f t="shared" si="7"/>
        <v>65.786749999999998</v>
      </c>
    </row>
    <row r="224" spans="1:4" x14ac:dyDescent="0.25">
      <c r="A224" t="str">
        <f t="shared" si="6"/>
        <v/>
      </c>
      <c r="B224" s="1">
        <v>28672</v>
      </c>
      <c r="C224">
        <v>65786.75</v>
      </c>
      <c r="D224">
        <f t="shared" si="7"/>
        <v>65.786749999999998</v>
      </c>
    </row>
    <row r="225" spans="1:4" x14ac:dyDescent="0.25">
      <c r="A225" t="str">
        <f t="shared" si="6"/>
        <v/>
      </c>
      <c r="B225" s="1">
        <v>28703</v>
      </c>
      <c r="C225">
        <v>65786.75</v>
      </c>
      <c r="D225">
        <f t="shared" si="7"/>
        <v>65.786749999999998</v>
      </c>
    </row>
    <row r="226" spans="1:4" x14ac:dyDescent="0.25">
      <c r="A226" t="str">
        <f t="shared" si="6"/>
        <v/>
      </c>
      <c r="B226" s="1">
        <v>28734</v>
      </c>
      <c r="C226">
        <v>65786.75</v>
      </c>
      <c r="D226">
        <f t="shared" si="7"/>
        <v>65.786749999999998</v>
      </c>
    </row>
    <row r="227" spans="1:4" x14ac:dyDescent="0.25">
      <c r="A227" t="str">
        <f t="shared" si="6"/>
        <v/>
      </c>
      <c r="B227" s="1">
        <v>28764</v>
      </c>
      <c r="C227">
        <v>65786.75</v>
      </c>
      <c r="D227">
        <f t="shared" si="7"/>
        <v>65.786749999999998</v>
      </c>
    </row>
    <row r="228" spans="1:4" x14ac:dyDescent="0.25">
      <c r="A228" t="str">
        <f t="shared" si="6"/>
        <v/>
      </c>
      <c r="B228" s="1">
        <v>28795</v>
      </c>
      <c r="C228">
        <v>65786.75</v>
      </c>
      <c r="D228">
        <f t="shared" si="7"/>
        <v>65.786749999999998</v>
      </c>
    </row>
    <row r="229" spans="1:4" x14ac:dyDescent="0.25">
      <c r="A229" t="str">
        <f t="shared" si="6"/>
        <v/>
      </c>
      <c r="B229" s="1">
        <v>28825</v>
      </c>
      <c r="C229">
        <v>65786.75</v>
      </c>
      <c r="D229">
        <f t="shared" si="7"/>
        <v>65.786749999999998</v>
      </c>
    </row>
    <row r="230" spans="1:4" x14ac:dyDescent="0.25">
      <c r="A230" t="str">
        <f t="shared" si="6"/>
        <v/>
      </c>
      <c r="B230" s="1">
        <v>28856</v>
      </c>
      <c r="C230">
        <v>66316.5</v>
      </c>
      <c r="D230">
        <f t="shared" si="7"/>
        <v>66.316500000000005</v>
      </c>
    </row>
    <row r="231" spans="1:4" x14ac:dyDescent="0.25">
      <c r="A231" t="str">
        <f t="shared" si="6"/>
        <v/>
      </c>
      <c r="B231" s="1">
        <v>28887</v>
      </c>
      <c r="C231">
        <v>66316.5</v>
      </c>
      <c r="D231">
        <f t="shared" si="7"/>
        <v>66.316500000000005</v>
      </c>
    </row>
    <row r="232" spans="1:4" x14ac:dyDescent="0.25">
      <c r="A232" t="str">
        <f t="shared" si="6"/>
        <v/>
      </c>
      <c r="B232" s="1">
        <v>28915</v>
      </c>
      <c r="C232">
        <v>66316.5</v>
      </c>
      <c r="D232">
        <f t="shared" si="7"/>
        <v>66.316500000000005</v>
      </c>
    </row>
    <row r="233" spans="1:4" x14ac:dyDescent="0.25">
      <c r="A233" t="str">
        <f t="shared" si="6"/>
        <v/>
      </c>
      <c r="B233" s="1">
        <v>28946</v>
      </c>
      <c r="C233">
        <v>66316.5</v>
      </c>
      <c r="D233">
        <f t="shared" si="7"/>
        <v>66.316500000000005</v>
      </c>
    </row>
    <row r="234" spans="1:4" x14ac:dyDescent="0.25">
      <c r="A234" t="str">
        <f t="shared" si="6"/>
        <v/>
      </c>
      <c r="B234" s="1">
        <v>28976</v>
      </c>
      <c r="C234">
        <v>66316.5</v>
      </c>
      <c r="D234">
        <f t="shared" si="7"/>
        <v>66.316500000000005</v>
      </c>
    </row>
    <row r="235" spans="1:4" x14ac:dyDescent="0.25">
      <c r="A235" t="str">
        <f t="shared" si="6"/>
        <v/>
      </c>
      <c r="B235" s="1">
        <v>29007</v>
      </c>
      <c r="C235">
        <v>66316.5</v>
      </c>
      <c r="D235">
        <f t="shared" si="7"/>
        <v>66.316500000000005</v>
      </c>
    </row>
    <row r="236" spans="1:4" x14ac:dyDescent="0.25">
      <c r="A236" t="str">
        <f t="shared" si="6"/>
        <v/>
      </c>
      <c r="B236" s="1">
        <v>29037</v>
      </c>
      <c r="C236">
        <v>66316.5</v>
      </c>
      <c r="D236">
        <f t="shared" si="7"/>
        <v>66.316500000000005</v>
      </c>
    </row>
    <row r="237" spans="1:4" x14ac:dyDescent="0.25">
      <c r="A237" t="str">
        <f t="shared" si="6"/>
        <v/>
      </c>
      <c r="B237" s="1">
        <v>29068</v>
      </c>
      <c r="C237">
        <v>66316.5</v>
      </c>
      <c r="D237">
        <f t="shared" si="7"/>
        <v>66.316500000000005</v>
      </c>
    </row>
    <row r="238" spans="1:4" x14ac:dyDescent="0.25">
      <c r="A238" t="str">
        <f t="shared" si="6"/>
        <v/>
      </c>
      <c r="B238" s="1">
        <v>29099</v>
      </c>
      <c r="C238">
        <v>66316.5</v>
      </c>
      <c r="D238">
        <f t="shared" si="7"/>
        <v>66.316500000000005</v>
      </c>
    </row>
    <row r="239" spans="1:4" x14ac:dyDescent="0.25">
      <c r="A239" t="str">
        <f t="shared" si="6"/>
        <v/>
      </c>
      <c r="B239" s="1">
        <v>29129</v>
      </c>
      <c r="C239">
        <v>66316.5</v>
      </c>
      <c r="D239">
        <f t="shared" si="7"/>
        <v>66.316500000000005</v>
      </c>
    </row>
    <row r="240" spans="1:4" x14ac:dyDescent="0.25">
      <c r="A240" t="str">
        <f t="shared" si="6"/>
        <v/>
      </c>
      <c r="B240" s="1">
        <v>29160</v>
      </c>
      <c r="C240">
        <v>66316.5</v>
      </c>
      <c r="D240">
        <f t="shared" si="7"/>
        <v>66.316500000000005</v>
      </c>
    </row>
    <row r="241" spans="1:4" x14ac:dyDescent="0.25">
      <c r="A241" t="str">
        <f t="shared" si="6"/>
        <v/>
      </c>
      <c r="B241" s="1">
        <v>29190</v>
      </c>
      <c r="C241">
        <v>66316.5</v>
      </c>
      <c r="D241">
        <f t="shared" si="7"/>
        <v>66.316500000000005</v>
      </c>
    </row>
    <row r="242" spans="1:4" x14ac:dyDescent="0.25">
      <c r="A242">
        <f t="shared" si="6"/>
        <v>1980</v>
      </c>
      <c r="B242" s="1">
        <v>29221</v>
      </c>
      <c r="C242">
        <v>57546.166666666664</v>
      </c>
      <c r="D242">
        <f t="shared" si="7"/>
        <v>57.546166666666664</v>
      </c>
    </row>
    <row r="243" spans="1:4" x14ac:dyDescent="0.25">
      <c r="A243">
        <f t="shared" si="6"/>
        <v>1980</v>
      </c>
      <c r="B243" s="1">
        <v>29252</v>
      </c>
      <c r="C243">
        <v>57546.166666666664</v>
      </c>
      <c r="D243">
        <f t="shared" si="7"/>
        <v>57.546166666666664</v>
      </c>
    </row>
    <row r="244" spans="1:4" x14ac:dyDescent="0.25">
      <c r="A244">
        <f t="shared" si="6"/>
        <v>1980</v>
      </c>
      <c r="B244" s="1">
        <v>29281</v>
      </c>
      <c r="C244">
        <v>57546.166666666664</v>
      </c>
      <c r="D244">
        <f t="shared" si="7"/>
        <v>57.546166666666664</v>
      </c>
    </row>
    <row r="245" spans="1:4" x14ac:dyDescent="0.25">
      <c r="A245">
        <f t="shared" si="6"/>
        <v>1980</v>
      </c>
      <c r="B245" s="1">
        <v>29312</v>
      </c>
      <c r="C245">
        <v>57546.166666666664</v>
      </c>
      <c r="D245">
        <f t="shared" si="7"/>
        <v>57.546166666666664</v>
      </c>
    </row>
    <row r="246" spans="1:4" x14ac:dyDescent="0.25">
      <c r="A246">
        <f t="shared" si="6"/>
        <v>1980</v>
      </c>
      <c r="B246" s="1">
        <v>29342</v>
      </c>
      <c r="C246">
        <v>57546.166666666664</v>
      </c>
      <c r="D246">
        <f t="shared" si="7"/>
        <v>57.546166666666664</v>
      </c>
    </row>
    <row r="247" spans="1:4" x14ac:dyDescent="0.25">
      <c r="A247">
        <f t="shared" si="6"/>
        <v>1980</v>
      </c>
      <c r="B247" s="1">
        <v>29373</v>
      </c>
      <c r="C247">
        <v>57546.166666666664</v>
      </c>
      <c r="D247">
        <f t="shared" si="7"/>
        <v>57.546166666666664</v>
      </c>
    </row>
    <row r="248" spans="1:4" x14ac:dyDescent="0.25">
      <c r="A248">
        <f t="shared" si="6"/>
        <v>1980</v>
      </c>
      <c r="B248" s="1">
        <v>29403</v>
      </c>
      <c r="C248">
        <v>57546.166666666664</v>
      </c>
      <c r="D248">
        <f t="shared" si="7"/>
        <v>57.546166666666664</v>
      </c>
    </row>
    <row r="249" spans="1:4" x14ac:dyDescent="0.25">
      <c r="A249">
        <f t="shared" si="6"/>
        <v>1980</v>
      </c>
      <c r="B249" s="1">
        <v>29434</v>
      </c>
      <c r="C249">
        <v>57546.166666666664</v>
      </c>
      <c r="D249">
        <f t="shared" si="7"/>
        <v>57.546166666666664</v>
      </c>
    </row>
    <row r="250" spans="1:4" x14ac:dyDescent="0.25">
      <c r="A250">
        <f t="shared" si="6"/>
        <v>1980</v>
      </c>
      <c r="B250" s="1">
        <v>29465</v>
      </c>
      <c r="C250">
        <v>57546.166666666664</v>
      </c>
      <c r="D250">
        <f t="shared" si="7"/>
        <v>57.546166666666664</v>
      </c>
    </row>
    <row r="251" spans="1:4" x14ac:dyDescent="0.25">
      <c r="A251">
        <f t="shared" si="6"/>
        <v>1980</v>
      </c>
      <c r="B251" s="1">
        <v>29495</v>
      </c>
      <c r="C251">
        <v>57546.166666666664</v>
      </c>
      <c r="D251">
        <f t="shared" si="7"/>
        <v>57.546166666666664</v>
      </c>
    </row>
    <row r="252" spans="1:4" x14ac:dyDescent="0.25">
      <c r="A252">
        <f t="shared" si="6"/>
        <v>1980</v>
      </c>
      <c r="B252" s="1">
        <v>29526</v>
      </c>
      <c r="C252">
        <v>57546.166666666664</v>
      </c>
      <c r="D252">
        <f t="shared" si="7"/>
        <v>57.546166666666664</v>
      </c>
    </row>
    <row r="253" spans="1:4" x14ac:dyDescent="0.25">
      <c r="A253">
        <f t="shared" si="6"/>
        <v>1980</v>
      </c>
      <c r="B253" s="1">
        <v>29556</v>
      </c>
      <c r="C253">
        <v>57546.166666666664</v>
      </c>
      <c r="D253">
        <f t="shared" si="7"/>
        <v>57.546166666666664</v>
      </c>
    </row>
    <row r="254" spans="1:4" x14ac:dyDescent="0.25">
      <c r="A254" t="str">
        <f t="shared" si="6"/>
        <v/>
      </c>
      <c r="B254" s="1">
        <v>29587</v>
      </c>
      <c r="C254">
        <v>62484</v>
      </c>
      <c r="D254">
        <f t="shared" si="7"/>
        <v>62.484000000000002</v>
      </c>
    </row>
    <row r="255" spans="1:4" x14ac:dyDescent="0.25">
      <c r="A255" t="str">
        <f t="shared" si="6"/>
        <v/>
      </c>
      <c r="B255" s="1">
        <v>29618</v>
      </c>
      <c r="C255">
        <v>62484</v>
      </c>
      <c r="D255">
        <f t="shared" si="7"/>
        <v>62.484000000000002</v>
      </c>
    </row>
    <row r="256" spans="1:4" x14ac:dyDescent="0.25">
      <c r="A256" t="str">
        <f t="shared" si="6"/>
        <v/>
      </c>
      <c r="B256" s="1">
        <v>29646</v>
      </c>
      <c r="C256">
        <v>62484</v>
      </c>
      <c r="D256">
        <f t="shared" si="7"/>
        <v>62.484000000000002</v>
      </c>
    </row>
    <row r="257" spans="1:4" x14ac:dyDescent="0.25">
      <c r="A257" t="str">
        <f t="shared" si="6"/>
        <v/>
      </c>
      <c r="B257" s="1">
        <v>29677</v>
      </c>
      <c r="C257">
        <v>62484</v>
      </c>
      <c r="D257">
        <f t="shared" si="7"/>
        <v>62.484000000000002</v>
      </c>
    </row>
    <row r="258" spans="1:4" x14ac:dyDescent="0.25">
      <c r="A258" t="str">
        <f t="shared" si="6"/>
        <v/>
      </c>
      <c r="B258" s="1">
        <v>29707</v>
      </c>
      <c r="C258">
        <v>62484</v>
      </c>
      <c r="D258">
        <f t="shared" si="7"/>
        <v>62.484000000000002</v>
      </c>
    </row>
    <row r="259" spans="1:4" x14ac:dyDescent="0.25">
      <c r="A259" t="str">
        <f t="shared" ref="A259:A322" si="8">IF(AND(MOD(YEAR(B259),5)=0),YEAR(B259),"")</f>
        <v/>
      </c>
      <c r="B259" s="1">
        <v>29738</v>
      </c>
      <c r="C259">
        <v>62484</v>
      </c>
      <c r="D259">
        <f t="shared" ref="D259:D322" si="9">C259/1000</f>
        <v>62.484000000000002</v>
      </c>
    </row>
    <row r="260" spans="1:4" x14ac:dyDescent="0.25">
      <c r="A260" t="str">
        <f t="shared" si="8"/>
        <v/>
      </c>
      <c r="B260" s="1">
        <v>29768</v>
      </c>
      <c r="C260">
        <v>62484</v>
      </c>
      <c r="D260">
        <f t="shared" si="9"/>
        <v>62.484000000000002</v>
      </c>
    </row>
    <row r="261" spans="1:4" x14ac:dyDescent="0.25">
      <c r="A261" t="str">
        <f t="shared" si="8"/>
        <v/>
      </c>
      <c r="B261" s="1">
        <v>29799</v>
      </c>
      <c r="C261">
        <v>62484</v>
      </c>
      <c r="D261">
        <f t="shared" si="9"/>
        <v>62.484000000000002</v>
      </c>
    </row>
    <row r="262" spans="1:4" x14ac:dyDescent="0.25">
      <c r="A262" t="str">
        <f t="shared" si="8"/>
        <v/>
      </c>
      <c r="B262" s="1">
        <v>29830</v>
      </c>
      <c r="C262">
        <v>62484</v>
      </c>
      <c r="D262">
        <f t="shared" si="9"/>
        <v>62.484000000000002</v>
      </c>
    </row>
    <row r="263" spans="1:4" x14ac:dyDescent="0.25">
      <c r="A263" t="str">
        <f t="shared" si="8"/>
        <v/>
      </c>
      <c r="B263" s="1">
        <v>29860</v>
      </c>
      <c r="C263">
        <v>62484</v>
      </c>
      <c r="D263">
        <f t="shared" si="9"/>
        <v>62.484000000000002</v>
      </c>
    </row>
    <row r="264" spans="1:4" x14ac:dyDescent="0.25">
      <c r="A264" t="str">
        <f t="shared" si="8"/>
        <v/>
      </c>
      <c r="B264" s="1">
        <v>29891</v>
      </c>
      <c r="C264">
        <v>62484</v>
      </c>
      <c r="D264">
        <f t="shared" si="9"/>
        <v>62.484000000000002</v>
      </c>
    </row>
    <row r="265" spans="1:4" x14ac:dyDescent="0.25">
      <c r="A265" t="str">
        <f t="shared" si="8"/>
        <v/>
      </c>
      <c r="B265" s="1">
        <v>29921</v>
      </c>
      <c r="C265">
        <v>62484</v>
      </c>
      <c r="D265">
        <f t="shared" si="9"/>
        <v>62.484000000000002</v>
      </c>
    </row>
    <row r="266" spans="1:4" x14ac:dyDescent="0.25">
      <c r="A266" t="str">
        <f t="shared" si="8"/>
        <v/>
      </c>
      <c r="B266" s="1">
        <v>29952</v>
      </c>
      <c r="C266">
        <v>62151.666666666664</v>
      </c>
      <c r="D266">
        <f t="shared" si="9"/>
        <v>62.151666666666664</v>
      </c>
    </row>
    <row r="267" spans="1:4" x14ac:dyDescent="0.25">
      <c r="A267" t="str">
        <f t="shared" si="8"/>
        <v/>
      </c>
      <c r="B267" s="1">
        <v>29983</v>
      </c>
      <c r="C267">
        <v>62151.666666666664</v>
      </c>
      <c r="D267">
        <f t="shared" si="9"/>
        <v>62.151666666666664</v>
      </c>
    </row>
    <row r="268" spans="1:4" x14ac:dyDescent="0.25">
      <c r="A268" t="str">
        <f t="shared" si="8"/>
        <v/>
      </c>
      <c r="B268" s="1">
        <v>30011</v>
      </c>
      <c r="C268">
        <v>62151.666666666664</v>
      </c>
      <c r="D268">
        <f t="shared" si="9"/>
        <v>62.151666666666664</v>
      </c>
    </row>
    <row r="269" spans="1:4" x14ac:dyDescent="0.25">
      <c r="A269" t="str">
        <f t="shared" si="8"/>
        <v/>
      </c>
      <c r="B269" s="1">
        <v>30042</v>
      </c>
      <c r="C269">
        <v>62151.666666666664</v>
      </c>
      <c r="D269">
        <f t="shared" si="9"/>
        <v>62.151666666666664</v>
      </c>
    </row>
    <row r="270" spans="1:4" x14ac:dyDescent="0.25">
      <c r="A270" t="str">
        <f t="shared" si="8"/>
        <v/>
      </c>
      <c r="B270" s="1">
        <v>30072</v>
      </c>
      <c r="C270">
        <v>62151.666666666664</v>
      </c>
      <c r="D270">
        <f t="shared" si="9"/>
        <v>62.151666666666664</v>
      </c>
    </row>
    <row r="271" spans="1:4" x14ac:dyDescent="0.25">
      <c r="A271" t="str">
        <f t="shared" si="8"/>
        <v/>
      </c>
      <c r="B271" s="1">
        <v>30103</v>
      </c>
      <c r="C271">
        <v>62151.666666666664</v>
      </c>
      <c r="D271">
        <f t="shared" si="9"/>
        <v>62.151666666666664</v>
      </c>
    </row>
    <row r="272" spans="1:4" x14ac:dyDescent="0.25">
      <c r="A272" t="str">
        <f t="shared" si="8"/>
        <v/>
      </c>
      <c r="B272" s="1">
        <v>30133</v>
      </c>
      <c r="C272">
        <v>62151.666666666664</v>
      </c>
      <c r="D272">
        <f t="shared" si="9"/>
        <v>62.151666666666664</v>
      </c>
    </row>
    <row r="273" spans="1:4" x14ac:dyDescent="0.25">
      <c r="A273" t="str">
        <f t="shared" si="8"/>
        <v/>
      </c>
      <c r="B273" s="1">
        <v>30164</v>
      </c>
      <c r="C273">
        <v>62151.666666666664</v>
      </c>
      <c r="D273">
        <f t="shared" si="9"/>
        <v>62.151666666666664</v>
      </c>
    </row>
    <row r="274" spans="1:4" x14ac:dyDescent="0.25">
      <c r="A274" t="str">
        <f t="shared" si="8"/>
        <v/>
      </c>
      <c r="B274" s="1">
        <v>30195</v>
      </c>
      <c r="C274">
        <v>62151.666666666664</v>
      </c>
      <c r="D274">
        <f t="shared" si="9"/>
        <v>62.151666666666664</v>
      </c>
    </row>
    <row r="275" spans="1:4" x14ac:dyDescent="0.25">
      <c r="A275" t="str">
        <f t="shared" si="8"/>
        <v/>
      </c>
      <c r="B275" s="1">
        <v>30225</v>
      </c>
      <c r="C275">
        <v>62151.666666666664</v>
      </c>
      <c r="D275">
        <f t="shared" si="9"/>
        <v>62.151666666666664</v>
      </c>
    </row>
    <row r="276" spans="1:4" x14ac:dyDescent="0.25">
      <c r="A276" t="str">
        <f t="shared" si="8"/>
        <v/>
      </c>
      <c r="B276" s="1">
        <v>30256</v>
      </c>
      <c r="C276">
        <v>62151.666666666664</v>
      </c>
      <c r="D276">
        <f t="shared" si="9"/>
        <v>62.151666666666664</v>
      </c>
    </row>
    <row r="277" spans="1:4" x14ac:dyDescent="0.25">
      <c r="A277" t="str">
        <f t="shared" si="8"/>
        <v/>
      </c>
      <c r="B277" s="1">
        <v>30286</v>
      </c>
      <c r="C277">
        <v>62151.666666666664</v>
      </c>
      <c r="D277">
        <f t="shared" si="9"/>
        <v>62.151666666666664</v>
      </c>
    </row>
    <row r="278" spans="1:4" x14ac:dyDescent="0.25">
      <c r="A278" t="str">
        <f t="shared" si="8"/>
        <v/>
      </c>
      <c r="B278" s="1">
        <v>30317</v>
      </c>
      <c r="C278">
        <v>86164.5</v>
      </c>
      <c r="D278">
        <f t="shared" si="9"/>
        <v>86.164500000000004</v>
      </c>
    </row>
    <row r="279" spans="1:4" x14ac:dyDescent="0.25">
      <c r="A279" t="str">
        <f t="shared" si="8"/>
        <v/>
      </c>
      <c r="B279" s="1">
        <v>30348</v>
      </c>
      <c r="C279">
        <v>86164.5</v>
      </c>
      <c r="D279">
        <f t="shared" si="9"/>
        <v>86.164500000000004</v>
      </c>
    </row>
    <row r="280" spans="1:4" x14ac:dyDescent="0.25">
      <c r="A280" t="str">
        <f t="shared" si="8"/>
        <v/>
      </c>
      <c r="B280" s="1">
        <v>30376</v>
      </c>
      <c r="C280">
        <v>86164.5</v>
      </c>
      <c r="D280">
        <f t="shared" si="9"/>
        <v>86.164500000000004</v>
      </c>
    </row>
    <row r="281" spans="1:4" x14ac:dyDescent="0.25">
      <c r="A281" t="str">
        <f t="shared" si="8"/>
        <v/>
      </c>
      <c r="B281" s="1">
        <v>30407</v>
      </c>
      <c r="C281">
        <v>86164.5</v>
      </c>
      <c r="D281">
        <f t="shared" si="9"/>
        <v>86.164500000000004</v>
      </c>
    </row>
    <row r="282" spans="1:4" x14ac:dyDescent="0.25">
      <c r="A282" t="str">
        <f t="shared" si="8"/>
        <v/>
      </c>
      <c r="B282" s="1">
        <v>30437</v>
      </c>
      <c r="C282">
        <v>86164.5</v>
      </c>
      <c r="D282">
        <f t="shared" si="9"/>
        <v>86.164500000000004</v>
      </c>
    </row>
    <row r="283" spans="1:4" x14ac:dyDescent="0.25">
      <c r="A283" t="str">
        <f t="shared" si="8"/>
        <v/>
      </c>
      <c r="B283" s="1">
        <v>30468</v>
      </c>
      <c r="C283">
        <v>86164.5</v>
      </c>
      <c r="D283">
        <f t="shared" si="9"/>
        <v>86.164500000000004</v>
      </c>
    </row>
    <row r="284" spans="1:4" x14ac:dyDescent="0.25">
      <c r="A284" t="str">
        <f t="shared" si="8"/>
        <v/>
      </c>
      <c r="B284" s="1">
        <v>30498</v>
      </c>
      <c r="C284">
        <v>86164.5</v>
      </c>
      <c r="D284">
        <f t="shared" si="9"/>
        <v>86.164500000000004</v>
      </c>
    </row>
    <row r="285" spans="1:4" x14ac:dyDescent="0.25">
      <c r="A285" t="str">
        <f t="shared" si="8"/>
        <v/>
      </c>
      <c r="B285" s="1">
        <v>30529</v>
      </c>
      <c r="C285">
        <v>86164.5</v>
      </c>
      <c r="D285">
        <f t="shared" si="9"/>
        <v>86.164500000000004</v>
      </c>
    </row>
    <row r="286" spans="1:4" x14ac:dyDescent="0.25">
      <c r="A286" t="str">
        <f t="shared" si="8"/>
        <v/>
      </c>
      <c r="B286" s="1">
        <v>30560</v>
      </c>
      <c r="C286">
        <v>86164.5</v>
      </c>
      <c r="D286">
        <f t="shared" si="9"/>
        <v>86.164500000000004</v>
      </c>
    </row>
    <row r="287" spans="1:4" x14ac:dyDescent="0.25">
      <c r="A287" t="str">
        <f t="shared" si="8"/>
        <v/>
      </c>
      <c r="B287" s="1">
        <v>30590</v>
      </c>
      <c r="C287">
        <v>86164.5</v>
      </c>
      <c r="D287">
        <f t="shared" si="9"/>
        <v>86.164500000000004</v>
      </c>
    </row>
    <row r="288" spans="1:4" x14ac:dyDescent="0.25">
      <c r="A288" t="str">
        <f t="shared" si="8"/>
        <v/>
      </c>
      <c r="B288" s="1">
        <v>30621</v>
      </c>
      <c r="C288">
        <v>86164.5</v>
      </c>
      <c r="D288">
        <f t="shared" si="9"/>
        <v>86.164500000000004</v>
      </c>
    </row>
    <row r="289" spans="1:4" x14ac:dyDescent="0.25">
      <c r="A289" t="str">
        <f t="shared" si="8"/>
        <v/>
      </c>
      <c r="B289" s="1">
        <v>30651</v>
      </c>
      <c r="C289">
        <v>86164.5</v>
      </c>
      <c r="D289">
        <f t="shared" si="9"/>
        <v>86.164500000000004</v>
      </c>
    </row>
    <row r="290" spans="1:4" x14ac:dyDescent="0.25">
      <c r="A290" t="str">
        <f t="shared" si="8"/>
        <v/>
      </c>
      <c r="B290" s="1">
        <v>30682</v>
      </c>
      <c r="C290">
        <v>88189.666666666672</v>
      </c>
      <c r="D290">
        <f t="shared" si="9"/>
        <v>88.189666666666668</v>
      </c>
    </row>
    <row r="291" spans="1:4" x14ac:dyDescent="0.25">
      <c r="A291" t="str">
        <f t="shared" si="8"/>
        <v/>
      </c>
      <c r="B291" s="1">
        <v>30713</v>
      </c>
      <c r="C291">
        <v>88189.666666666672</v>
      </c>
      <c r="D291">
        <f t="shared" si="9"/>
        <v>88.189666666666668</v>
      </c>
    </row>
    <row r="292" spans="1:4" x14ac:dyDescent="0.25">
      <c r="A292" t="str">
        <f t="shared" si="8"/>
        <v/>
      </c>
      <c r="B292" s="1">
        <v>30742</v>
      </c>
      <c r="C292">
        <v>88189.666666666672</v>
      </c>
      <c r="D292">
        <f t="shared" si="9"/>
        <v>88.189666666666668</v>
      </c>
    </row>
    <row r="293" spans="1:4" x14ac:dyDescent="0.25">
      <c r="A293" t="str">
        <f t="shared" si="8"/>
        <v/>
      </c>
      <c r="B293" s="1">
        <v>30773</v>
      </c>
      <c r="C293">
        <v>88189.666666666672</v>
      </c>
      <c r="D293">
        <f t="shared" si="9"/>
        <v>88.189666666666668</v>
      </c>
    </row>
    <row r="294" spans="1:4" x14ac:dyDescent="0.25">
      <c r="A294" t="str">
        <f t="shared" si="8"/>
        <v/>
      </c>
      <c r="B294" s="1">
        <v>30803</v>
      </c>
      <c r="C294">
        <v>88189.666666666672</v>
      </c>
      <c r="D294">
        <f t="shared" si="9"/>
        <v>88.189666666666668</v>
      </c>
    </row>
    <row r="295" spans="1:4" x14ac:dyDescent="0.25">
      <c r="A295" t="str">
        <f t="shared" si="8"/>
        <v/>
      </c>
      <c r="B295" s="1">
        <v>30834</v>
      </c>
      <c r="C295">
        <v>88189.666666666672</v>
      </c>
      <c r="D295">
        <f t="shared" si="9"/>
        <v>88.189666666666668</v>
      </c>
    </row>
    <row r="296" spans="1:4" x14ac:dyDescent="0.25">
      <c r="A296" t="str">
        <f t="shared" si="8"/>
        <v/>
      </c>
      <c r="B296" s="1">
        <v>30864</v>
      </c>
      <c r="C296">
        <v>88189.666666666672</v>
      </c>
      <c r="D296">
        <f t="shared" si="9"/>
        <v>88.189666666666668</v>
      </c>
    </row>
    <row r="297" spans="1:4" x14ac:dyDescent="0.25">
      <c r="A297" t="str">
        <f t="shared" si="8"/>
        <v/>
      </c>
      <c r="B297" s="1">
        <v>30895</v>
      </c>
      <c r="C297">
        <v>88189.666666666672</v>
      </c>
      <c r="D297">
        <f t="shared" si="9"/>
        <v>88.189666666666668</v>
      </c>
    </row>
    <row r="298" spans="1:4" x14ac:dyDescent="0.25">
      <c r="A298" t="str">
        <f t="shared" si="8"/>
        <v/>
      </c>
      <c r="B298" s="1">
        <v>30926</v>
      </c>
      <c r="C298">
        <v>88189.666666666672</v>
      </c>
      <c r="D298">
        <f t="shared" si="9"/>
        <v>88.189666666666668</v>
      </c>
    </row>
    <row r="299" spans="1:4" x14ac:dyDescent="0.25">
      <c r="A299" t="str">
        <f t="shared" si="8"/>
        <v/>
      </c>
      <c r="B299" s="1">
        <v>30956</v>
      </c>
      <c r="C299">
        <v>88189.666666666672</v>
      </c>
      <c r="D299">
        <f t="shared" si="9"/>
        <v>88.189666666666668</v>
      </c>
    </row>
    <row r="300" spans="1:4" x14ac:dyDescent="0.25">
      <c r="A300" t="str">
        <f t="shared" si="8"/>
        <v/>
      </c>
      <c r="B300" s="1">
        <v>30987</v>
      </c>
      <c r="C300">
        <v>88189.666666666672</v>
      </c>
      <c r="D300">
        <f t="shared" si="9"/>
        <v>88.189666666666668</v>
      </c>
    </row>
    <row r="301" spans="1:4" x14ac:dyDescent="0.25">
      <c r="A301" t="str">
        <f t="shared" si="8"/>
        <v/>
      </c>
      <c r="B301" s="1">
        <v>31017</v>
      </c>
      <c r="C301">
        <v>88189.666666666672</v>
      </c>
      <c r="D301">
        <f t="shared" si="9"/>
        <v>88.189666666666668</v>
      </c>
    </row>
    <row r="302" spans="1:4" x14ac:dyDescent="0.25">
      <c r="A302">
        <f t="shared" si="8"/>
        <v>1985</v>
      </c>
      <c r="B302" s="1">
        <v>31048</v>
      </c>
      <c r="C302">
        <v>98612.583333333328</v>
      </c>
      <c r="D302">
        <f t="shared" si="9"/>
        <v>98.612583333333333</v>
      </c>
    </row>
    <row r="303" spans="1:4" x14ac:dyDescent="0.25">
      <c r="A303">
        <f t="shared" si="8"/>
        <v>1985</v>
      </c>
      <c r="B303" s="1">
        <v>31079</v>
      </c>
      <c r="C303">
        <v>98612.583333333328</v>
      </c>
      <c r="D303">
        <f t="shared" si="9"/>
        <v>98.612583333333333</v>
      </c>
    </row>
    <row r="304" spans="1:4" x14ac:dyDescent="0.25">
      <c r="A304">
        <f t="shared" si="8"/>
        <v>1985</v>
      </c>
      <c r="B304" s="1">
        <v>31107</v>
      </c>
      <c r="C304">
        <v>98612.583333333328</v>
      </c>
      <c r="D304">
        <f t="shared" si="9"/>
        <v>98.612583333333333</v>
      </c>
    </row>
    <row r="305" spans="1:4" x14ac:dyDescent="0.25">
      <c r="A305">
        <f t="shared" si="8"/>
        <v>1985</v>
      </c>
      <c r="B305" s="1">
        <v>31138</v>
      </c>
      <c r="C305">
        <v>98612.583333333328</v>
      </c>
      <c r="D305">
        <f t="shared" si="9"/>
        <v>98.612583333333333</v>
      </c>
    </row>
    <row r="306" spans="1:4" x14ac:dyDescent="0.25">
      <c r="A306">
        <f t="shared" si="8"/>
        <v>1985</v>
      </c>
      <c r="B306" s="1">
        <v>31168</v>
      </c>
      <c r="C306">
        <v>98612.583333333328</v>
      </c>
      <c r="D306">
        <f t="shared" si="9"/>
        <v>98.612583333333333</v>
      </c>
    </row>
    <row r="307" spans="1:4" x14ac:dyDescent="0.25">
      <c r="A307">
        <f t="shared" si="8"/>
        <v>1985</v>
      </c>
      <c r="B307" s="1">
        <v>31199</v>
      </c>
      <c r="C307">
        <v>98612.583333333328</v>
      </c>
      <c r="D307">
        <f t="shared" si="9"/>
        <v>98.612583333333333</v>
      </c>
    </row>
    <row r="308" spans="1:4" x14ac:dyDescent="0.25">
      <c r="A308">
        <f t="shared" si="8"/>
        <v>1985</v>
      </c>
      <c r="B308" s="1">
        <v>31229</v>
      </c>
      <c r="C308">
        <v>98612.583333333328</v>
      </c>
      <c r="D308">
        <f t="shared" si="9"/>
        <v>98.612583333333333</v>
      </c>
    </row>
    <row r="309" spans="1:4" x14ac:dyDescent="0.25">
      <c r="A309">
        <f t="shared" si="8"/>
        <v>1985</v>
      </c>
      <c r="B309" s="1">
        <v>31260</v>
      </c>
      <c r="C309">
        <v>98612.583333333328</v>
      </c>
      <c r="D309">
        <f t="shared" si="9"/>
        <v>98.612583333333333</v>
      </c>
    </row>
    <row r="310" spans="1:4" x14ac:dyDescent="0.25">
      <c r="A310">
        <f t="shared" si="8"/>
        <v>1985</v>
      </c>
      <c r="B310" s="1">
        <v>31291</v>
      </c>
      <c r="C310">
        <v>98612.583333333328</v>
      </c>
      <c r="D310">
        <f t="shared" si="9"/>
        <v>98.612583333333333</v>
      </c>
    </row>
    <row r="311" spans="1:4" x14ac:dyDescent="0.25">
      <c r="A311">
        <f t="shared" si="8"/>
        <v>1985</v>
      </c>
      <c r="B311" s="1">
        <v>31321</v>
      </c>
      <c r="C311">
        <v>98612.583333333328</v>
      </c>
      <c r="D311">
        <f t="shared" si="9"/>
        <v>98.612583333333333</v>
      </c>
    </row>
    <row r="312" spans="1:4" x14ac:dyDescent="0.25">
      <c r="A312">
        <f t="shared" si="8"/>
        <v>1985</v>
      </c>
      <c r="B312" s="1">
        <v>31352</v>
      </c>
      <c r="C312">
        <v>98612.583333333328</v>
      </c>
      <c r="D312">
        <f t="shared" si="9"/>
        <v>98.612583333333333</v>
      </c>
    </row>
    <row r="313" spans="1:4" x14ac:dyDescent="0.25">
      <c r="A313">
        <f t="shared" si="8"/>
        <v>1985</v>
      </c>
      <c r="B313" s="1">
        <v>31382</v>
      </c>
      <c r="C313">
        <v>98612.583333333328</v>
      </c>
      <c r="D313">
        <f t="shared" si="9"/>
        <v>98.612583333333333</v>
      </c>
    </row>
    <row r="314" spans="1:4" x14ac:dyDescent="0.25">
      <c r="A314" t="str">
        <f t="shared" si="8"/>
        <v/>
      </c>
      <c r="B314" s="1">
        <v>31413</v>
      </c>
      <c r="C314">
        <v>134653.66666666666</v>
      </c>
      <c r="D314">
        <f t="shared" si="9"/>
        <v>134.65366666666665</v>
      </c>
    </row>
    <row r="315" spans="1:4" x14ac:dyDescent="0.25">
      <c r="A315" t="str">
        <f t="shared" si="8"/>
        <v/>
      </c>
      <c r="B315" s="1">
        <v>31444</v>
      </c>
      <c r="C315">
        <v>134653.66666666666</v>
      </c>
      <c r="D315">
        <f t="shared" si="9"/>
        <v>134.65366666666665</v>
      </c>
    </row>
    <row r="316" spans="1:4" x14ac:dyDescent="0.25">
      <c r="A316" t="str">
        <f t="shared" si="8"/>
        <v/>
      </c>
      <c r="B316" s="1">
        <v>31472</v>
      </c>
      <c r="C316">
        <v>134653.66666666666</v>
      </c>
      <c r="D316">
        <f t="shared" si="9"/>
        <v>134.65366666666665</v>
      </c>
    </row>
    <row r="317" spans="1:4" x14ac:dyDescent="0.25">
      <c r="A317" t="str">
        <f t="shared" si="8"/>
        <v/>
      </c>
      <c r="B317" s="1">
        <v>31503</v>
      </c>
      <c r="C317">
        <v>134653.66666666666</v>
      </c>
      <c r="D317">
        <f t="shared" si="9"/>
        <v>134.65366666666665</v>
      </c>
    </row>
    <row r="318" spans="1:4" x14ac:dyDescent="0.25">
      <c r="A318" t="str">
        <f t="shared" si="8"/>
        <v/>
      </c>
      <c r="B318" s="1">
        <v>31533</v>
      </c>
      <c r="C318">
        <v>134653.66666666666</v>
      </c>
      <c r="D318">
        <f t="shared" si="9"/>
        <v>134.65366666666665</v>
      </c>
    </row>
    <row r="319" spans="1:4" x14ac:dyDescent="0.25">
      <c r="A319" t="str">
        <f t="shared" si="8"/>
        <v/>
      </c>
      <c r="B319" s="1">
        <v>31564</v>
      </c>
      <c r="C319">
        <v>134653.66666666666</v>
      </c>
      <c r="D319">
        <f t="shared" si="9"/>
        <v>134.65366666666665</v>
      </c>
    </row>
    <row r="320" spans="1:4" x14ac:dyDescent="0.25">
      <c r="A320" t="str">
        <f t="shared" si="8"/>
        <v/>
      </c>
      <c r="B320" s="1">
        <v>31594</v>
      </c>
      <c r="C320">
        <v>134653.66666666666</v>
      </c>
      <c r="D320">
        <f t="shared" si="9"/>
        <v>134.65366666666665</v>
      </c>
    </row>
    <row r="321" spans="1:4" x14ac:dyDescent="0.25">
      <c r="A321" t="str">
        <f t="shared" si="8"/>
        <v/>
      </c>
      <c r="B321" s="1">
        <v>31625</v>
      </c>
      <c r="C321">
        <v>134653.66666666666</v>
      </c>
      <c r="D321">
        <f t="shared" si="9"/>
        <v>134.65366666666665</v>
      </c>
    </row>
    <row r="322" spans="1:4" x14ac:dyDescent="0.25">
      <c r="A322" t="str">
        <f t="shared" si="8"/>
        <v/>
      </c>
      <c r="B322" s="1">
        <v>31656</v>
      </c>
      <c r="C322">
        <v>134653.66666666666</v>
      </c>
      <c r="D322">
        <f t="shared" si="9"/>
        <v>134.65366666666665</v>
      </c>
    </row>
    <row r="323" spans="1:4" x14ac:dyDescent="0.25">
      <c r="A323" t="str">
        <f t="shared" ref="A323:A386" si="10">IF(AND(MOD(YEAR(B323),5)=0),YEAR(B323),"")</f>
        <v/>
      </c>
      <c r="B323" s="1">
        <v>31686</v>
      </c>
      <c r="C323">
        <v>134653.66666666666</v>
      </c>
      <c r="D323">
        <f t="shared" ref="D323:D386" si="11">C323/1000</f>
        <v>134.65366666666665</v>
      </c>
    </row>
    <row r="324" spans="1:4" x14ac:dyDescent="0.25">
      <c r="A324" t="str">
        <f t="shared" si="10"/>
        <v/>
      </c>
      <c r="B324" s="1">
        <v>31717</v>
      </c>
      <c r="C324">
        <v>134653.66666666666</v>
      </c>
      <c r="D324">
        <f t="shared" si="11"/>
        <v>134.65366666666665</v>
      </c>
    </row>
    <row r="325" spans="1:4" x14ac:dyDescent="0.25">
      <c r="A325" t="str">
        <f t="shared" si="10"/>
        <v/>
      </c>
      <c r="B325" s="1">
        <v>31747</v>
      </c>
      <c r="C325">
        <v>134653.66666666666</v>
      </c>
      <c r="D325">
        <f t="shared" si="11"/>
        <v>134.65366666666665</v>
      </c>
    </row>
    <row r="326" spans="1:4" x14ac:dyDescent="0.25">
      <c r="A326" t="str">
        <f t="shared" si="10"/>
        <v/>
      </c>
      <c r="B326" s="1">
        <v>31778</v>
      </c>
      <c r="C326">
        <v>93505.583333333328</v>
      </c>
      <c r="D326">
        <f t="shared" si="11"/>
        <v>93.505583333333334</v>
      </c>
    </row>
    <row r="327" spans="1:4" x14ac:dyDescent="0.25">
      <c r="A327" t="str">
        <f t="shared" si="10"/>
        <v/>
      </c>
      <c r="B327" s="1">
        <v>31809</v>
      </c>
      <c r="C327">
        <v>93505.583333333328</v>
      </c>
      <c r="D327">
        <f t="shared" si="11"/>
        <v>93.505583333333334</v>
      </c>
    </row>
    <row r="328" spans="1:4" x14ac:dyDescent="0.25">
      <c r="A328" t="str">
        <f t="shared" si="10"/>
        <v/>
      </c>
      <c r="B328" s="1">
        <v>31837</v>
      </c>
      <c r="C328">
        <v>93505.583333333328</v>
      </c>
      <c r="D328">
        <f t="shared" si="11"/>
        <v>93.505583333333334</v>
      </c>
    </row>
    <row r="329" spans="1:4" x14ac:dyDescent="0.25">
      <c r="A329" t="str">
        <f t="shared" si="10"/>
        <v/>
      </c>
      <c r="B329" s="1">
        <v>31868</v>
      </c>
      <c r="C329">
        <v>93505.583333333328</v>
      </c>
      <c r="D329">
        <f t="shared" si="11"/>
        <v>93.505583333333334</v>
      </c>
    </row>
    <row r="330" spans="1:4" x14ac:dyDescent="0.25">
      <c r="A330" t="str">
        <f t="shared" si="10"/>
        <v/>
      </c>
      <c r="B330" s="1">
        <v>31898</v>
      </c>
      <c r="C330">
        <v>93505.583333333328</v>
      </c>
      <c r="D330">
        <f t="shared" si="11"/>
        <v>93.505583333333334</v>
      </c>
    </row>
    <row r="331" spans="1:4" x14ac:dyDescent="0.25">
      <c r="A331" t="str">
        <f t="shared" si="10"/>
        <v/>
      </c>
      <c r="B331" s="1">
        <v>31929</v>
      </c>
      <c r="C331">
        <v>93505.583333333328</v>
      </c>
      <c r="D331">
        <f t="shared" si="11"/>
        <v>93.505583333333334</v>
      </c>
    </row>
    <row r="332" spans="1:4" x14ac:dyDescent="0.25">
      <c r="A332" t="str">
        <f t="shared" si="10"/>
        <v/>
      </c>
      <c r="B332" s="1">
        <v>31959</v>
      </c>
      <c r="C332">
        <v>93505.583333333328</v>
      </c>
      <c r="D332">
        <f t="shared" si="11"/>
        <v>93.505583333333334</v>
      </c>
    </row>
    <row r="333" spans="1:4" x14ac:dyDescent="0.25">
      <c r="A333" t="str">
        <f t="shared" si="10"/>
        <v/>
      </c>
      <c r="B333" s="1">
        <v>31990</v>
      </c>
      <c r="C333">
        <v>93505.583333333328</v>
      </c>
      <c r="D333">
        <f t="shared" si="11"/>
        <v>93.505583333333334</v>
      </c>
    </row>
    <row r="334" spans="1:4" x14ac:dyDescent="0.25">
      <c r="A334" t="str">
        <f t="shared" si="10"/>
        <v/>
      </c>
      <c r="B334" s="1">
        <v>32021</v>
      </c>
      <c r="C334">
        <v>93505.583333333328</v>
      </c>
      <c r="D334">
        <f t="shared" si="11"/>
        <v>93.505583333333334</v>
      </c>
    </row>
    <row r="335" spans="1:4" x14ac:dyDescent="0.25">
      <c r="A335" t="str">
        <f t="shared" si="10"/>
        <v/>
      </c>
      <c r="B335" s="1">
        <v>32051</v>
      </c>
      <c r="C335">
        <v>93505.583333333328</v>
      </c>
      <c r="D335">
        <f t="shared" si="11"/>
        <v>93.505583333333334</v>
      </c>
    </row>
    <row r="336" spans="1:4" x14ac:dyDescent="0.25">
      <c r="A336" t="str">
        <f t="shared" si="10"/>
        <v/>
      </c>
      <c r="B336" s="1">
        <v>32082</v>
      </c>
      <c r="C336">
        <v>93505.583333333328</v>
      </c>
      <c r="D336">
        <f t="shared" si="11"/>
        <v>93.505583333333334</v>
      </c>
    </row>
    <row r="337" spans="1:4" x14ac:dyDescent="0.25">
      <c r="A337" t="str">
        <f t="shared" si="10"/>
        <v/>
      </c>
      <c r="B337" s="1">
        <v>32112</v>
      </c>
      <c r="C337">
        <v>93505.583333333328</v>
      </c>
      <c r="D337">
        <f t="shared" si="11"/>
        <v>93.505583333333334</v>
      </c>
    </row>
    <row r="338" spans="1:4" x14ac:dyDescent="0.25">
      <c r="A338" t="str">
        <f t="shared" si="10"/>
        <v/>
      </c>
      <c r="B338" s="1">
        <v>32143</v>
      </c>
      <c r="C338">
        <v>78546.75</v>
      </c>
      <c r="D338">
        <f t="shared" si="11"/>
        <v>78.546750000000003</v>
      </c>
    </row>
    <row r="339" spans="1:4" x14ac:dyDescent="0.25">
      <c r="A339" t="str">
        <f t="shared" si="10"/>
        <v/>
      </c>
      <c r="B339" s="1">
        <v>32174</v>
      </c>
      <c r="C339">
        <v>78546.75</v>
      </c>
      <c r="D339">
        <f t="shared" si="11"/>
        <v>78.546750000000003</v>
      </c>
    </row>
    <row r="340" spans="1:4" x14ac:dyDescent="0.25">
      <c r="A340" t="str">
        <f t="shared" si="10"/>
        <v/>
      </c>
      <c r="B340" s="1">
        <v>32203</v>
      </c>
      <c r="C340">
        <v>78546.75</v>
      </c>
      <c r="D340">
        <f t="shared" si="11"/>
        <v>78.546750000000003</v>
      </c>
    </row>
    <row r="341" spans="1:4" x14ac:dyDescent="0.25">
      <c r="A341" t="str">
        <f t="shared" si="10"/>
        <v/>
      </c>
      <c r="B341" s="1">
        <v>32234</v>
      </c>
      <c r="C341">
        <v>78546.75</v>
      </c>
      <c r="D341">
        <f t="shared" si="11"/>
        <v>78.546750000000003</v>
      </c>
    </row>
    <row r="342" spans="1:4" x14ac:dyDescent="0.25">
      <c r="A342" t="str">
        <f t="shared" si="10"/>
        <v/>
      </c>
      <c r="B342" s="1">
        <v>32264</v>
      </c>
      <c r="C342">
        <v>78546.75</v>
      </c>
      <c r="D342">
        <f t="shared" si="11"/>
        <v>78.546750000000003</v>
      </c>
    </row>
    <row r="343" spans="1:4" x14ac:dyDescent="0.25">
      <c r="A343" t="str">
        <f t="shared" si="10"/>
        <v/>
      </c>
      <c r="B343" s="1">
        <v>32295</v>
      </c>
      <c r="C343">
        <v>78546.75</v>
      </c>
      <c r="D343">
        <f t="shared" si="11"/>
        <v>78.546750000000003</v>
      </c>
    </row>
    <row r="344" spans="1:4" x14ac:dyDescent="0.25">
      <c r="A344" t="str">
        <f t="shared" si="10"/>
        <v/>
      </c>
      <c r="B344" s="1">
        <v>32325</v>
      </c>
      <c r="C344">
        <v>78546.75</v>
      </c>
      <c r="D344">
        <f t="shared" si="11"/>
        <v>78.546750000000003</v>
      </c>
    </row>
    <row r="345" spans="1:4" x14ac:dyDescent="0.25">
      <c r="A345" t="str">
        <f t="shared" si="10"/>
        <v/>
      </c>
      <c r="B345" s="1">
        <v>32356</v>
      </c>
      <c r="C345">
        <v>78546.75</v>
      </c>
      <c r="D345">
        <f t="shared" si="11"/>
        <v>78.546750000000003</v>
      </c>
    </row>
    <row r="346" spans="1:4" x14ac:dyDescent="0.25">
      <c r="A346" t="str">
        <f t="shared" si="10"/>
        <v/>
      </c>
      <c r="B346" s="1">
        <v>32387</v>
      </c>
      <c r="C346">
        <v>78546.75</v>
      </c>
      <c r="D346">
        <f t="shared" si="11"/>
        <v>78.546750000000003</v>
      </c>
    </row>
    <row r="347" spans="1:4" x14ac:dyDescent="0.25">
      <c r="A347" t="str">
        <f t="shared" si="10"/>
        <v/>
      </c>
      <c r="B347" s="1">
        <v>32417</v>
      </c>
      <c r="C347">
        <v>78546.75</v>
      </c>
      <c r="D347">
        <f t="shared" si="11"/>
        <v>78.546750000000003</v>
      </c>
    </row>
    <row r="348" spans="1:4" x14ac:dyDescent="0.25">
      <c r="A348" t="str">
        <f t="shared" si="10"/>
        <v/>
      </c>
      <c r="B348" s="1">
        <v>32448</v>
      </c>
      <c r="C348">
        <v>78546.75</v>
      </c>
      <c r="D348">
        <f t="shared" si="11"/>
        <v>78.546750000000003</v>
      </c>
    </row>
    <row r="349" spans="1:4" x14ac:dyDescent="0.25">
      <c r="A349" t="str">
        <f t="shared" si="10"/>
        <v/>
      </c>
      <c r="B349" s="1">
        <v>32478</v>
      </c>
      <c r="C349">
        <v>78546.75</v>
      </c>
      <c r="D349">
        <f t="shared" si="11"/>
        <v>78.546750000000003</v>
      </c>
    </row>
    <row r="350" spans="1:4" x14ac:dyDescent="0.25">
      <c r="A350" t="str">
        <f t="shared" si="10"/>
        <v/>
      </c>
      <c r="B350" s="1">
        <v>32509</v>
      </c>
      <c r="C350">
        <v>71042.166666666672</v>
      </c>
      <c r="D350">
        <f t="shared" si="11"/>
        <v>71.042166666666674</v>
      </c>
    </row>
    <row r="351" spans="1:4" x14ac:dyDescent="0.25">
      <c r="A351" t="str">
        <f t="shared" si="10"/>
        <v/>
      </c>
      <c r="B351" s="1">
        <v>32540</v>
      </c>
      <c r="C351">
        <v>71042.166666666672</v>
      </c>
      <c r="D351">
        <f t="shared" si="11"/>
        <v>71.042166666666674</v>
      </c>
    </row>
    <row r="352" spans="1:4" x14ac:dyDescent="0.25">
      <c r="A352" t="str">
        <f t="shared" si="10"/>
        <v/>
      </c>
      <c r="B352" s="1">
        <v>32568</v>
      </c>
      <c r="C352">
        <v>71042.166666666672</v>
      </c>
      <c r="D352">
        <f t="shared" si="11"/>
        <v>71.042166666666674</v>
      </c>
    </row>
    <row r="353" spans="1:4" x14ac:dyDescent="0.25">
      <c r="A353" t="str">
        <f t="shared" si="10"/>
        <v/>
      </c>
      <c r="B353" s="1">
        <v>32599</v>
      </c>
      <c r="C353">
        <v>71042.166666666672</v>
      </c>
      <c r="D353">
        <f t="shared" si="11"/>
        <v>71.042166666666674</v>
      </c>
    </row>
    <row r="354" spans="1:4" x14ac:dyDescent="0.25">
      <c r="A354" t="str">
        <f t="shared" si="10"/>
        <v/>
      </c>
      <c r="B354" s="1">
        <v>32629</v>
      </c>
      <c r="C354">
        <v>71042.166666666672</v>
      </c>
      <c r="D354">
        <f t="shared" si="11"/>
        <v>71.042166666666674</v>
      </c>
    </row>
    <row r="355" spans="1:4" x14ac:dyDescent="0.25">
      <c r="A355" t="str">
        <f t="shared" si="10"/>
        <v/>
      </c>
      <c r="B355" s="1">
        <v>32660</v>
      </c>
      <c r="C355">
        <v>71042.166666666672</v>
      </c>
      <c r="D355">
        <f t="shared" si="11"/>
        <v>71.042166666666674</v>
      </c>
    </row>
    <row r="356" spans="1:4" x14ac:dyDescent="0.25">
      <c r="A356" t="str">
        <f t="shared" si="10"/>
        <v/>
      </c>
      <c r="B356" s="1">
        <v>32690</v>
      </c>
      <c r="C356">
        <v>71042.166666666672</v>
      </c>
      <c r="D356">
        <f t="shared" si="11"/>
        <v>71.042166666666674</v>
      </c>
    </row>
    <row r="357" spans="1:4" x14ac:dyDescent="0.25">
      <c r="A357" t="str">
        <f t="shared" si="10"/>
        <v/>
      </c>
      <c r="B357" s="1">
        <v>32721</v>
      </c>
      <c r="C357">
        <v>71042.166666666672</v>
      </c>
      <c r="D357">
        <f t="shared" si="11"/>
        <v>71.042166666666674</v>
      </c>
    </row>
    <row r="358" spans="1:4" x14ac:dyDescent="0.25">
      <c r="A358" t="str">
        <f t="shared" si="10"/>
        <v/>
      </c>
      <c r="B358" s="1">
        <v>32752</v>
      </c>
      <c r="C358">
        <v>71042.166666666672</v>
      </c>
      <c r="D358">
        <f t="shared" si="11"/>
        <v>71.042166666666674</v>
      </c>
    </row>
    <row r="359" spans="1:4" x14ac:dyDescent="0.25">
      <c r="A359" t="str">
        <f t="shared" si="10"/>
        <v/>
      </c>
      <c r="B359" s="1">
        <v>32782</v>
      </c>
      <c r="C359">
        <v>71042.166666666672</v>
      </c>
      <c r="D359">
        <f t="shared" si="11"/>
        <v>71.042166666666674</v>
      </c>
    </row>
    <row r="360" spans="1:4" x14ac:dyDescent="0.25">
      <c r="A360" t="str">
        <f t="shared" si="10"/>
        <v/>
      </c>
      <c r="B360" s="1">
        <v>32813</v>
      </c>
      <c r="C360">
        <v>71042.166666666672</v>
      </c>
      <c r="D360">
        <f t="shared" si="11"/>
        <v>71.042166666666674</v>
      </c>
    </row>
    <row r="361" spans="1:4" x14ac:dyDescent="0.25">
      <c r="A361" t="str">
        <f t="shared" si="10"/>
        <v/>
      </c>
      <c r="B361" s="1">
        <v>32843</v>
      </c>
      <c r="C361">
        <v>71042.166666666672</v>
      </c>
      <c r="D361">
        <f t="shared" si="11"/>
        <v>71.042166666666674</v>
      </c>
    </row>
    <row r="362" spans="1:4" x14ac:dyDescent="0.25">
      <c r="A362">
        <f t="shared" si="10"/>
        <v>1990</v>
      </c>
      <c r="B362" s="1">
        <v>32874</v>
      </c>
      <c r="C362">
        <v>87443.416666666672</v>
      </c>
      <c r="D362">
        <f t="shared" si="11"/>
        <v>87.443416666666678</v>
      </c>
    </row>
    <row r="363" spans="1:4" x14ac:dyDescent="0.25">
      <c r="A363">
        <f t="shared" si="10"/>
        <v>1990</v>
      </c>
      <c r="B363" s="1">
        <v>32905</v>
      </c>
      <c r="C363">
        <v>87443.416666666672</v>
      </c>
      <c r="D363">
        <f t="shared" si="11"/>
        <v>87.443416666666678</v>
      </c>
    </row>
    <row r="364" spans="1:4" x14ac:dyDescent="0.25">
      <c r="A364">
        <f t="shared" si="10"/>
        <v>1990</v>
      </c>
      <c r="B364" s="1">
        <v>32933</v>
      </c>
      <c r="C364">
        <v>87443.416666666672</v>
      </c>
      <c r="D364">
        <f t="shared" si="11"/>
        <v>87.443416666666678</v>
      </c>
    </row>
    <row r="365" spans="1:4" x14ac:dyDescent="0.25">
      <c r="A365">
        <f t="shared" si="10"/>
        <v>1990</v>
      </c>
      <c r="B365" s="1">
        <v>32964</v>
      </c>
      <c r="C365">
        <v>87443.416666666672</v>
      </c>
      <c r="D365">
        <f t="shared" si="11"/>
        <v>87.443416666666678</v>
      </c>
    </row>
    <row r="366" spans="1:4" x14ac:dyDescent="0.25">
      <c r="A366">
        <f t="shared" si="10"/>
        <v>1990</v>
      </c>
      <c r="B366" s="1">
        <v>32994</v>
      </c>
      <c r="C366">
        <v>87443.416666666672</v>
      </c>
      <c r="D366">
        <f t="shared" si="11"/>
        <v>87.443416666666678</v>
      </c>
    </row>
    <row r="367" spans="1:4" x14ac:dyDescent="0.25">
      <c r="A367">
        <f t="shared" si="10"/>
        <v>1990</v>
      </c>
      <c r="B367" s="1">
        <v>33025</v>
      </c>
      <c r="C367">
        <v>87443.416666666672</v>
      </c>
      <c r="D367">
        <f t="shared" si="11"/>
        <v>87.443416666666678</v>
      </c>
    </row>
    <row r="368" spans="1:4" x14ac:dyDescent="0.25">
      <c r="A368">
        <f t="shared" si="10"/>
        <v>1990</v>
      </c>
      <c r="B368" s="1">
        <v>33055</v>
      </c>
      <c r="C368">
        <v>87443.416666666672</v>
      </c>
      <c r="D368">
        <f t="shared" si="11"/>
        <v>87.443416666666678</v>
      </c>
    </row>
    <row r="369" spans="1:4" x14ac:dyDescent="0.25">
      <c r="A369">
        <f t="shared" si="10"/>
        <v>1990</v>
      </c>
      <c r="B369" s="1">
        <v>33086</v>
      </c>
      <c r="C369">
        <v>87443.416666666672</v>
      </c>
      <c r="D369">
        <f t="shared" si="11"/>
        <v>87.443416666666678</v>
      </c>
    </row>
    <row r="370" spans="1:4" x14ac:dyDescent="0.25">
      <c r="A370">
        <f t="shared" si="10"/>
        <v>1990</v>
      </c>
      <c r="B370" s="1">
        <v>33117</v>
      </c>
      <c r="C370">
        <v>87443.416666666672</v>
      </c>
      <c r="D370">
        <f t="shared" si="11"/>
        <v>87.443416666666678</v>
      </c>
    </row>
    <row r="371" spans="1:4" x14ac:dyDescent="0.25">
      <c r="A371">
        <f t="shared" si="10"/>
        <v>1990</v>
      </c>
      <c r="B371" s="1">
        <v>33147</v>
      </c>
      <c r="C371">
        <v>87443.416666666672</v>
      </c>
      <c r="D371">
        <f t="shared" si="11"/>
        <v>87.443416666666678</v>
      </c>
    </row>
    <row r="372" spans="1:4" x14ac:dyDescent="0.25">
      <c r="A372">
        <f t="shared" si="10"/>
        <v>1990</v>
      </c>
      <c r="B372" s="1">
        <v>33178</v>
      </c>
      <c r="C372">
        <v>87443.416666666672</v>
      </c>
      <c r="D372">
        <f t="shared" si="11"/>
        <v>87.443416666666678</v>
      </c>
    </row>
    <row r="373" spans="1:4" x14ac:dyDescent="0.25">
      <c r="A373">
        <f t="shared" si="10"/>
        <v>1990</v>
      </c>
      <c r="B373" s="1">
        <v>33208</v>
      </c>
      <c r="C373">
        <v>87443.416666666672</v>
      </c>
      <c r="D373">
        <f t="shared" si="11"/>
        <v>87.443416666666678</v>
      </c>
    </row>
    <row r="374" spans="1:4" x14ac:dyDescent="0.25">
      <c r="A374" t="str">
        <f t="shared" si="10"/>
        <v/>
      </c>
      <c r="B374" s="1">
        <v>33239</v>
      </c>
      <c r="C374">
        <v>89823</v>
      </c>
      <c r="D374">
        <f t="shared" si="11"/>
        <v>89.822999999999993</v>
      </c>
    </row>
    <row r="375" spans="1:4" x14ac:dyDescent="0.25">
      <c r="A375" t="str">
        <f t="shared" si="10"/>
        <v/>
      </c>
      <c r="B375" s="1">
        <v>33270</v>
      </c>
      <c r="C375">
        <v>89823</v>
      </c>
      <c r="D375">
        <f t="shared" si="11"/>
        <v>89.822999999999993</v>
      </c>
    </row>
    <row r="376" spans="1:4" x14ac:dyDescent="0.25">
      <c r="A376" t="str">
        <f t="shared" si="10"/>
        <v/>
      </c>
      <c r="B376" s="1">
        <v>33298</v>
      </c>
      <c r="C376">
        <v>89823</v>
      </c>
      <c r="D376">
        <f t="shared" si="11"/>
        <v>89.822999999999993</v>
      </c>
    </row>
    <row r="377" spans="1:4" x14ac:dyDescent="0.25">
      <c r="A377" t="str">
        <f t="shared" si="10"/>
        <v/>
      </c>
      <c r="B377" s="1">
        <v>33329</v>
      </c>
      <c r="C377">
        <v>89823</v>
      </c>
      <c r="D377">
        <f t="shared" si="11"/>
        <v>89.822999999999993</v>
      </c>
    </row>
    <row r="378" spans="1:4" x14ac:dyDescent="0.25">
      <c r="A378" t="str">
        <f t="shared" si="10"/>
        <v/>
      </c>
      <c r="B378" s="1">
        <v>33359</v>
      </c>
      <c r="C378">
        <v>89823</v>
      </c>
      <c r="D378">
        <f t="shared" si="11"/>
        <v>89.822999999999993</v>
      </c>
    </row>
    <row r="379" spans="1:4" x14ac:dyDescent="0.25">
      <c r="A379" t="str">
        <f t="shared" si="10"/>
        <v/>
      </c>
      <c r="B379" s="1">
        <v>33390</v>
      </c>
      <c r="C379">
        <v>89823</v>
      </c>
      <c r="D379">
        <f t="shared" si="11"/>
        <v>89.822999999999993</v>
      </c>
    </row>
    <row r="380" spans="1:4" x14ac:dyDescent="0.25">
      <c r="A380" t="str">
        <f t="shared" si="10"/>
        <v/>
      </c>
      <c r="B380" s="1">
        <v>33420</v>
      </c>
      <c r="C380">
        <v>89823</v>
      </c>
      <c r="D380">
        <f t="shared" si="11"/>
        <v>89.822999999999993</v>
      </c>
    </row>
    <row r="381" spans="1:4" x14ac:dyDescent="0.25">
      <c r="A381" t="str">
        <f t="shared" si="10"/>
        <v/>
      </c>
      <c r="B381" s="1">
        <v>33451</v>
      </c>
      <c r="C381">
        <v>89823</v>
      </c>
      <c r="D381">
        <f t="shared" si="11"/>
        <v>89.822999999999993</v>
      </c>
    </row>
    <row r="382" spans="1:4" x14ac:dyDescent="0.25">
      <c r="A382" t="str">
        <f t="shared" si="10"/>
        <v/>
      </c>
      <c r="B382" s="1">
        <v>33482</v>
      </c>
      <c r="C382">
        <v>89823</v>
      </c>
      <c r="D382">
        <f t="shared" si="11"/>
        <v>89.822999999999993</v>
      </c>
    </row>
    <row r="383" spans="1:4" x14ac:dyDescent="0.25">
      <c r="A383" t="str">
        <f t="shared" si="10"/>
        <v/>
      </c>
      <c r="B383" s="1">
        <v>33512</v>
      </c>
      <c r="C383">
        <v>89823</v>
      </c>
      <c r="D383">
        <f t="shared" si="11"/>
        <v>89.822999999999993</v>
      </c>
    </row>
    <row r="384" spans="1:4" x14ac:dyDescent="0.25">
      <c r="A384" t="str">
        <f t="shared" si="10"/>
        <v/>
      </c>
      <c r="B384" s="1">
        <v>33543</v>
      </c>
      <c r="C384">
        <v>89823</v>
      </c>
      <c r="D384">
        <f t="shared" si="11"/>
        <v>89.822999999999993</v>
      </c>
    </row>
    <row r="385" spans="1:4" x14ac:dyDescent="0.25">
      <c r="A385" t="str">
        <f t="shared" si="10"/>
        <v/>
      </c>
      <c r="B385" s="1">
        <v>33573</v>
      </c>
      <c r="C385">
        <v>89823</v>
      </c>
      <c r="D385">
        <f t="shared" si="11"/>
        <v>89.822999999999993</v>
      </c>
    </row>
    <row r="386" spans="1:4" x14ac:dyDescent="0.25">
      <c r="A386" t="str">
        <f t="shared" si="10"/>
        <v/>
      </c>
      <c r="B386" s="1">
        <v>33604</v>
      </c>
      <c r="C386">
        <v>95464.5</v>
      </c>
      <c r="D386">
        <f t="shared" si="11"/>
        <v>95.464500000000001</v>
      </c>
    </row>
    <row r="387" spans="1:4" x14ac:dyDescent="0.25">
      <c r="A387" t="str">
        <f t="shared" ref="A387:A450" si="12">IF(AND(MOD(YEAR(B387),5)=0),YEAR(B387),"")</f>
        <v/>
      </c>
      <c r="B387" s="1">
        <v>33635</v>
      </c>
      <c r="C387">
        <v>95464.5</v>
      </c>
      <c r="D387">
        <f t="shared" ref="D387:D450" si="13">C387/1000</f>
        <v>95.464500000000001</v>
      </c>
    </row>
    <row r="388" spans="1:4" x14ac:dyDescent="0.25">
      <c r="A388" t="str">
        <f t="shared" si="12"/>
        <v/>
      </c>
      <c r="B388" s="1">
        <v>33664</v>
      </c>
      <c r="C388">
        <v>95464.5</v>
      </c>
      <c r="D388">
        <f t="shared" si="13"/>
        <v>95.464500000000001</v>
      </c>
    </row>
    <row r="389" spans="1:4" x14ac:dyDescent="0.25">
      <c r="A389" t="str">
        <f t="shared" si="12"/>
        <v/>
      </c>
      <c r="B389" s="1">
        <v>33695</v>
      </c>
      <c r="C389">
        <v>95464.5</v>
      </c>
      <c r="D389">
        <f t="shared" si="13"/>
        <v>95.464500000000001</v>
      </c>
    </row>
    <row r="390" spans="1:4" x14ac:dyDescent="0.25">
      <c r="A390" t="str">
        <f t="shared" si="12"/>
        <v/>
      </c>
      <c r="B390" s="1">
        <v>33725</v>
      </c>
      <c r="C390">
        <v>95464.5</v>
      </c>
      <c r="D390">
        <f t="shared" si="13"/>
        <v>95.464500000000001</v>
      </c>
    </row>
    <row r="391" spans="1:4" x14ac:dyDescent="0.25">
      <c r="A391" t="str">
        <f t="shared" si="12"/>
        <v/>
      </c>
      <c r="B391" s="1">
        <v>33756</v>
      </c>
      <c r="C391">
        <v>95464.5</v>
      </c>
      <c r="D391">
        <f t="shared" si="13"/>
        <v>95.464500000000001</v>
      </c>
    </row>
    <row r="392" spans="1:4" x14ac:dyDescent="0.25">
      <c r="A392" t="str">
        <f t="shared" si="12"/>
        <v/>
      </c>
      <c r="B392" s="1">
        <v>33786</v>
      </c>
      <c r="C392">
        <v>95464.5</v>
      </c>
      <c r="D392">
        <f t="shared" si="13"/>
        <v>95.464500000000001</v>
      </c>
    </row>
    <row r="393" spans="1:4" x14ac:dyDescent="0.25">
      <c r="A393" t="str">
        <f t="shared" si="12"/>
        <v/>
      </c>
      <c r="B393" s="1">
        <v>33817</v>
      </c>
      <c r="C393">
        <v>95464.5</v>
      </c>
      <c r="D393">
        <f t="shared" si="13"/>
        <v>95.464500000000001</v>
      </c>
    </row>
    <row r="394" spans="1:4" x14ac:dyDescent="0.25">
      <c r="A394" t="str">
        <f t="shared" si="12"/>
        <v/>
      </c>
      <c r="B394" s="1">
        <v>33848</v>
      </c>
      <c r="C394">
        <v>95464.5</v>
      </c>
      <c r="D394">
        <f t="shared" si="13"/>
        <v>95.464500000000001</v>
      </c>
    </row>
    <row r="395" spans="1:4" x14ac:dyDescent="0.25">
      <c r="A395" t="str">
        <f t="shared" si="12"/>
        <v/>
      </c>
      <c r="B395" s="1">
        <v>33878</v>
      </c>
      <c r="C395">
        <v>95464.5</v>
      </c>
      <c r="D395">
        <f t="shared" si="13"/>
        <v>95.464500000000001</v>
      </c>
    </row>
    <row r="396" spans="1:4" x14ac:dyDescent="0.25">
      <c r="A396" t="str">
        <f t="shared" si="12"/>
        <v/>
      </c>
      <c r="B396" s="1">
        <v>33909</v>
      </c>
      <c r="C396">
        <v>95464.5</v>
      </c>
      <c r="D396">
        <f t="shared" si="13"/>
        <v>95.464500000000001</v>
      </c>
    </row>
    <row r="397" spans="1:4" x14ac:dyDescent="0.25">
      <c r="A397" t="str">
        <f t="shared" si="12"/>
        <v/>
      </c>
      <c r="B397" s="1">
        <v>33939</v>
      </c>
      <c r="C397">
        <v>95464.5</v>
      </c>
      <c r="D397">
        <f t="shared" si="13"/>
        <v>95.464500000000001</v>
      </c>
    </row>
    <row r="398" spans="1:4" x14ac:dyDescent="0.25">
      <c r="A398" t="str">
        <f t="shared" si="12"/>
        <v/>
      </c>
      <c r="B398" s="1">
        <v>33970</v>
      </c>
      <c r="C398">
        <v>101073.83333333333</v>
      </c>
      <c r="D398">
        <f t="shared" si="13"/>
        <v>101.07383333333333</v>
      </c>
    </row>
    <row r="399" spans="1:4" x14ac:dyDescent="0.25">
      <c r="A399" t="str">
        <f t="shared" si="12"/>
        <v/>
      </c>
      <c r="B399" s="1">
        <v>34001</v>
      </c>
      <c r="C399">
        <v>101073.83333333333</v>
      </c>
      <c r="D399">
        <f t="shared" si="13"/>
        <v>101.07383333333333</v>
      </c>
    </row>
    <row r="400" spans="1:4" x14ac:dyDescent="0.25">
      <c r="A400" t="str">
        <f t="shared" si="12"/>
        <v/>
      </c>
      <c r="B400" s="1">
        <v>34029</v>
      </c>
      <c r="C400">
        <v>101073.83333333333</v>
      </c>
      <c r="D400">
        <f t="shared" si="13"/>
        <v>101.07383333333333</v>
      </c>
    </row>
    <row r="401" spans="1:4" x14ac:dyDescent="0.25">
      <c r="A401" t="str">
        <f t="shared" si="12"/>
        <v/>
      </c>
      <c r="B401" s="1">
        <v>34060</v>
      </c>
      <c r="C401">
        <v>101073.83333333333</v>
      </c>
      <c r="D401">
        <f t="shared" si="13"/>
        <v>101.07383333333333</v>
      </c>
    </row>
    <row r="402" spans="1:4" x14ac:dyDescent="0.25">
      <c r="A402" t="str">
        <f t="shared" si="12"/>
        <v/>
      </c>
      <c r="B402" s="1">
        <v>34090</v>
      </c>
      <c r="C402">
        <v>101073.83333333333</v>
      </c>
      <c r="D402">
        <f t="shared" si="13"/>
        <v>101.07383333333333</v>
      </c>
    </row>
    <row r="403" spans="1:4" x14ac:dyDescent="0.25">
      <c r="A403" t="str">
        <f t="shared" si="12"/>
        <v/>
      </c>
      <c r="B403" s="1">
        <v>34121</v>
      </c>
      <c r="C403">
        <v>101073.83333333333</v>
      </c>
      <c r="D403">
        <f t="shared" si="13"/>
        <v>101.07383333333333</v>
      </c>
    </row>
    <row r="404" spans="1:4" x14ac:dyDescent="0.25">
      <c r="A404" t="str">
        <f t="shared" si="12"/>
        <v/>
      </c>
      <c r="B404" s="1">
        <v>34151</v>
      </c>
      <c r="C404">
        <v>101073.83333333333</v>
      </c>
      <c r="D404">
        <f t="shared" si="13"/>
        <v>101.07383333333333</v>
      </c>
    </row>
    <row r="405" spans="1:4" x14ac:dyDescent="0.25">
      <c r="A405" t="str">
        <f t="shared" si="12"/>
        <v/>
      </c>
      <c r="B405" s="1">
        <v>34182</v>
      </c>
      <c r="C405">
        <v>101073.83333333333</v>
      </c>
      <c r="D405">
        <f t="shared" si="13"/>
        <v>101.07383333333333</v>
      </c>
    </row>
    <row r="406" spans="1:4" x14ac:dyDescent="0.25">
      <c r="A406" t="str">
        <f t="shared" si="12"/>
        <v/>
      </c>
      <c r="B406" s="1">
        <v>34213</v>
      </c>
      <c r="C406">
        <v>101073.83333333333</v>
      </c>
      <c r="D406">
        <f t="shared" si="13"/>
        <v>101.07383333333333</v>
      </c>
    </row>
    <row r="407" spans="1:4" x14ac:dyDescent="0.25">
      <c r="A407" t="str">
        <f t="shared" si="12"/>
        <v/>
      </c>
      <c r="B407" s="1">
        <v>34243</v>
      </c>
      <c r="C407">
        <v>101073.83333333333</v>
      </c>
      <c r="D407">
        <f t="shared" si="13"/>
        <v>101.07383333333333</v>
      </c>
    </row>
    <row r="408" spans="1:4" x14ac:dyDescent="0.25">
      <c r="A408" t="str">
        <f t="shared" si="12"/>
        <v/>
      </c>
      <c r="B408" s="1">
        <v>34274</v>
      </c>
      <c r="C408">
        <v>101073.83333333333</v>
      </c>
      <c r="D408">
        <f t="shared" si="13"/>
        <v>101.07383333333333</v>
      </c>
    </row>
    <row r="409" spans="1:4" x14ac:dyDescent="0.25">
      <c r="A409" t="str">
        <f t="shared" si="12"/>
        <v/>
      </c>
      <c r="B409" s="1">
        <v>34304</v>
      </c>
      <c r="C409">
        <v>101073.83333333333</v>
      </c>
      <c r="D409">
        <f t="shared" si="13"/>
        <v>101.07383333333333</v>
      </c>
    </row>
    <row r="410" spans="1:4" x14ac:dyDescent="0.25">
      <c r="A410" t="str">
        <f t="shared" si="12"/>
        <v/>
      </c>
      <c r="B410" s="1">
        <v>34335</v>
      </c>
      <c r="C410">
        <v>81591.75</v>
      </c>
      <c r="D410">
        <f t="shared" si="13"/>
        <v>81.591750000000005</v>
      </c>
    </row>
    <row r="411" spans="1:4" x14ac:dyDescent="0.25">
      <c r="A411" t="str">
        <f t="shared" si="12"/>
        <v/>
      </c>
      <c r="B411" s="1">
        <v>34366</v>
      </c>
      <c r="C411">
        <v>81591.75</v>
      </c>
      <c r="D411">
        <f t="shared" si="13"/>
        <v>81.591750000000005</v>
      </c>
    </row>
    <row r="412" spans="1:4" x14ac:dyDescent="0.25">
      <c r="A412" t="str">
        <f t="shared" si="12"/>
        <v/>
      </c>
      <c r="B412" s="1">
        <v>34394</v>
      </c>
      <c r="C412">
        <v>81591.75</v>
      </c>
      <c r="D412">
        <f t="shared" si="13"/>
        <v>81.591750000000005</v>
      </c>
    </row>
    <row r="413" spans="1:4" x14ac:dyDescent="0.25">
      <c r="A413" t="str">
        <f t="shared" si="12"/>
        <v/>
      </c>
      <c r="B413" s="1">
        <v>34425</v>
      </c>
      <c r="C413">
        <v>81591.75</v>
      </c>
      <c r="D413">
        <f t="shared" si="13"/>
        <v>81.591750000000005</v>
      </c>
    </row>
    <row r="414" spans="1:4" x14ac:dyDescent="0.25">
      <c r="A414" t="str">
        <f t="shared" si="12"/>
        <v/>
      </c>
      <c r="B414" s="1">
        <v>34455</v>
      </c>
      <c r="C414">
        <v>81591.75</v>
      </c>
      <c r="D414">
        <f t="shared" si="13"/>
        <v>81.591750000000005</v>
      </c>
    </row>
    <row r="415" spans="1:4" x14ac:dyDescent="0.25">
      <c r="A415" t="str">
        <f t="shared" si="12"/>
        <v/>
      </c>
      <c r="B415" s="1">
        <v>34486</v>
      </c>
      <c r="C415">
        <v>81591.75</v>
      </c>
      <c r="D415">
        <f t="shared" si="13"/>
        <v>81.591750000000005</v>
      </c>
    </row>
    <row r="416" spans="1:4" x14ac:dyDescent="0.25">
      <c r="A416" t="str">
        <f t="shared" si="12"/>
        <v/>
      </c>
      <c r="B416" s="1">
        <v>34516</v>
      </c>
      <c r="C416">
        <v>81591.75</v>
      </c>
      <c r="D416">
        <f t="shared" si="13"/>
        <v>81.591750000000005</v>
      </c>
    </row>
    <row r="417" spans="1:4" x14ac:dyDescent="0.25">
      <c r="A417" t="str">
        <f t="shared" si="12"/>
        <v/>
      </c>
      <c r="B417" s="1">
        <v>34547</v>
      </c>
      <c r="C417">
        <v>81591.75</v>
      </c>
      <c r="D417">
        <f t="shared" si="13"/>
        <v>81.591750000000005</v>
      </c>
    </row>
    <row r="418" spans="1:4" x14ac:dyDescent="0.25">
      <c r="A418" t="str">
        <f t="shared" si="12"/>
        <v/>
      </c>
      <c r="B418" s="1">
        <v>34578</v>
      </c>
      <c r="C418">
        <v>81591.75</v>
      </c>
      <c r="D418">
        <f t="shared" si="13"/>
        <v>81.591750000000005</v>
      </c>
    </row>
    <row r="419" spans="1:4" x14ac:dyDescent="0.25">
      <c r="A419" t="str">
        <f t="shared" si="12"/>
        <v/>
      </c>
      <c r="B419" s="1">
        <v>34608</v>
      </c>
      <c r="C419">
        <v>81591.75</v>
      </c>
      <c r="D419">
        <f t="shared" si="13"/>
        <v>81.591750000000005</v>
      </c>
    </row>
    <row r="420" spans="1:4" x14ac:dyDescent="0.25">
      <c r="A420" t="str">
        <f t="shared" si="12"/>
        <v/>
      </c>
      <c r="B420" s="1">
        <v>34639</v>
      </c>
      <c r="C420">
        <v>81591.75</v>
      </c>
      <c r="D420">
        <f t="shared" si="13"/>
        <v>81.591750000000005</v>
      </c>
    </row>
    <row r="421" spans="1:4" x14ac:dyDescent="0.25">
      <c r="A421" t="str">
        <f t="shared" si="12"/>
        <v/>
      </c>
      <c r="B421" s="1">
        <v>34669</v>
      </c>
      <c r="C421">
        <v>81591.75</v>
      </c>
      <c r="D421">
        <f t="shared" si="13"/>
        <v>81.591750000000005</v>
      </c>
    </row>
    <row r="422" spans="1:4" x14ac:dyDescent="0.25">
      <c r="A422">
        <f t="shared" si="12"/>
        <v>1995</v>
      </c>
      <c r="B422" s="1">
        <v>34700</v>
      </c>
      <c r="C422">
        <v>105949.16666666667</v>
      </c>
      <c r="D422">
        <f t="shared" si="13"/>
        <v>105.94916666666667</v>
      </c>
    </row>
    <row r="423" spans="1:4" x14ac:dyDescent="0.25">
      <c r="A423">
        <f t="shared" si="12"/>
        <v>1995</v>
      </c>
      <c r="B423" s="1">
        <v>34731</v>
      </c>
      <c r="C423">
        <v>105949.16666666667</v>
      </c>
      <c r="D423">
        <f t="shared" si="13"/>
        <v>105.94916666666667</v>
      </c>
    </row>
    <row r="424" spans="1:4" x14ac:dyDescent="0.25">
      <c r="A424">
        <f t="shared" si="12"/>
        <v>1995</v>
      </c>
      <c r="B424" s="1">
        <v>34759</v>
      </c>
      <c r="C424">
        <v>105949.16666666667</v>
      </c>
      <c r="D424">
        <f t="shared" si="13"/>
        <v>105.94916666666667</v>
      </c>
    </row>
    <row r="425" spans="1:4" x14ac:dyDescent="0.25">
      <c r="A425">
        <f t="shared" si="12"/>
        <v>1995</v>
      </c>
      <c r="B425" s="1">
        <v>34790</v>
      </c>
      <c r="C425">
        <v>105949.16666666667</v>
      </c>
      <c r="D425">
        <f t="shared" si="13"/>
        <v>105.94916666666667</v>
      </c>
    </row>
    <row r="426" spans="1:4" x14ac:dyDescent="0.25">
      <c r="A426">
        <f t="shared" si="12"/>
        <v>1995</v>
      </c>
      <c r="B426" s="1">
        <v>34820</v>
      </c>
      <c r="C426">
        <v>105949.16666666667</v>
      </c>
      <c r="D426">
        <f t="shared" si="13"/>
        <v>105.94916666666667</v>
      </c>
    </row>
    <row r="427" spans="1:4" x14ac:dyDescent="0.25">
      <c r="A427">
        <f t="shared" si="12"/>
        <v>1995</v>
      </c>
      <c r="B427" s="1">
        <v>34851</v>
      </c>
      <c r="C427">
        <v>105949.16666666667</v>
      </c>
      <c r="D427">
        <f t="shared" si="13"/>
        <v>105.94916666666667</v>
      </c>
    </row>
    <row r="428" spans="1:4" x14ac:dyDescent="0.25">
      <c r="A428">
        <f t="shared" si="12"/>
        <v>1995</v>
      </c>
      <c r="B428" s="1">
        <v>34881</v>
      </c>
      <c r="C428">
        <v>105949.16666666667</v>
      </c>
      <c r="D428">
        <f t="shared" si="13"/>
        <v>105.94916666666667</v>
      </c>
    </row>
    <row r="429" spans="1:4" x14ac:dyDescent="0.25">
      <c r="A429">
        <f t="shared" si="12"/>
        <v>1995</v>
      </c>
      <c r="B429" s="1">
        <v>34912</v>
      </c>
      <c r="C429">
        <v>105949.16666666667</v>
      </c>
      <c r="D429">
        <f t="shared" si="13"/>
        <v>105.94916666666667</v>
      </c>
    </row>
    <row r="430" spans="1:4" x14ac:dyDescent="0.25">
      <c r="A430">
        <f t="shared" si="12"/>
        <v>1995</v>
      </c>
      <c r="B430" s="1">
        <v>34943</v>
      </c>
      <c r="C430">
        <v>105949.16666666667</v>
      </c>
      <c r="D430">
        <f t="shared" si="13"/>
        <v>105.94916666666667</v>
      </c>
    </row>
    <row r="431" spans="1:4" x14ac:dyDescent="0.25">
      <c r="A431">
        <f t="shared" si="12"/>
        <v>1995</v>
      </c>
      <c r="B431" s="1">
        <v>34973</v>
      </c>
      <c r="C431">
        <v>105949.16666666667</v>
      </c>
      <c r="D431">
        <f t="shared" si="13"/>
        <v>105.94916666666667</v>
      </c>
    </row>
    <row r="432" spans="1:4" x14ac:dyDescent="0.25">
      <c r="A432">
        <f t="shared" si="12"/>
        <v>1995</v>
      </c>
      <c r="B432" s="1">
        <v>35004</v>
      </c>
      <c r="C432">
        <v>105949.16666666667</v>
      </c>
      <c r="D432">
        <f t="shared" si="13"/>
        <v>105.94916666666667</v>
      </c>
    </row>
    <row r="433" spans="1:4" x14ac:dyDescent="0.25">
      <c r="A433">
        <f t="shared" si="12"/>
        <v>1995</v>
      </c>
      <c r="B433" s="1">
        <v>35034</v>
      </c>
      <c r="C433">
        <v>105949.16666666667</v>
      </c>
      <c r="D433">
        <f t="shared" si="13"/>
        <v>105.94916666666667</v>
      </c>
    </row>
    <row r="434" spans="1:4" x14ac:dyDescent="0.25">
      <c r="A434" t="str">
        <f t="shared" si="12"/>
        <v/>
      </c>
      <c r="B434" s="1">
        <v>35065</v>
      </c>
      <c r="C434">
        <v>125585</v>
      </c>
      <c r="D434">
        <f t="shared" si="13"/>
        <v>125.58499999999999</v>
      </c>
    </row>
    <row r="435" spans="1:4" x14ac:dyDescent="0.25">
      <c r="A435" t="str">
        <f t="shared" si="12"/>
        <v/>
      </c>
      <c r="B435" s="1">
        <v>35096</v>
      </c>
      <c r="C435">
        <v>125585</v>
      </c>
      <c r="D435">
        <f t="shared" si="13"/>
        <v>125.58499999999999</v>
      </c>
    </row>
    <row r="436" spans="1:4" x14ac:dyDescent="0.25">
      <c r="A436" t="str">
        <f t="shared" si="12"/>
        <v/>
      </c>
      <c r="B436" s="1">
        <v>35125</v>
      </c>
      <c r="C436">
        <v>125585</v>
      </c>
      <c r="D436">
        <f t="shared" si="13"/>
        <v>125.58499999999999</v>
      </c>
    </row>
    <row r="437" spans="1:4" x14ac:dyDescent="0.25">
      <c r="A437" t="str">
        <f t="shared" si="12"/>
        <v/>
      </c>
      <c r="B437" s="1">
        <v>35156</v>
      </c>
      <c r="C437">
        <v>125585</v>
      </c>
      <c r="D437">
        <f t="shared" si="13"/>
        <v>125.58499999999999</v>
      </c>
    </row>
    <row r="438" spans="1:4" x14ac:dyDescent="0.25">
      <c r="A438" t="str">
        <f t="shared" si="12"/>
        <v/>
      </c>
      <c r="B438" s="1">
        <v>35186</v>
      </c>
      <c r="C438">
        <v>125585</v>
      </c>
      <c r="D438">
        <f t="shared" si="13"/>
        <v>125.58499999999999</v>
      </c>
    </row>
    <row r="439" spans="1:4" x14ac:dyDescent="0.25">
      <c r="A439" t="str">
        <f t="shared" si="12"/>
        <v/>
      </c>
      <c r="B439" s="1">
        <v>35217</v>
      </c>
      <c r="C439">
        <v>125585</v>
      </c>
      <c r="D439">
        <f t="shared" si="13"/>
        <v>125.58499999999999</v>
      </c>
    </row>
    <row r="440" spans="1:4" x14ac:dyDescent="0.25">
      <c r="A440" t="str">
        <f t="shared" si="12"/>
        <v/>
      </c>
      <c r="B440" s="1">
        <v>35247</v>
      </c>
      <c r="C440">
        <v>125585</v>
      </c>
      <c r="D440">
        <f t="shared" si="13"/>
        <v>125.58499999999999</v>
      </c>
    </row>
    <row r="441" spans="1:4" x14ac:dyDescent="0.25">
      <c r="A441" t="str">
        <f t="shared" si="12"/>
        <v/>
      </c>
      <c r="B441" s="1">
        <v>35278</v>
      </c>
      <c r="C441">
        <v>125585</v>
      </c>
      <c r="D441">
        <f t="shared" si="13"/>
        <v>125.58499999999999</v>
      </c>
    </row>
    <row r="442" spans="1:4" x14ac:dyDescent="0.25">
      <c r="A442" t="str">
        <f t="shared" si="12"/>
        <v/>
      </c>
      <c r="B442" s="1">
        <v>35309</v>
      </c>
      <c r="C442">
        <v>125585</v>
      </c>
      <c r="D442">
        <f t="shared" si="13"/>
        <v>125.58499999999999</v>
      </c>
    </row>
    <row r="443" spans="1:4" x14ac:dyDescent="0.25">
      <c r="A443" t="str">
        <f t="shared" si="12"/>
        <v/>
      </c>
      <c r="B443" s="1">
        <v>35339</v>
      </c>
      <c r="C443">
        <v>125585</v>
      </c>
      <c r="D443">
        <f t="shared" si="13"/>
        <v>125.58499999999999</v>
      </c>
    </row>
    <row r="444" spans="1:4" x14ac:dyDescent="0.25">
      <c r="A444" t="str">
        <f t="shared" si="12"/>
        <v/>
      </c>
      <c r="B444" s="1">
        <v>35370</v>
      </c>
      <c r="C444">
        <v>125585</v>
      </c>
      <c r="D444">
        <f t="shared" si="13"/>
        <v>125.58499999999999</v>
      </c>
    </row>
    <row r="445" spans="1:4" x14ac:dyDescent="0.25">
      <c r="A445" t="str">
        <f t="shared" si="12"/>
        <v/>
      </c>
      <c r="B445" s="1">
        <v>35400</v>
      </c>
      <c r="C445">
        <v>125585</v>
      </c>
      <c r="D445">
        <f t="shared" si="13"/>
        <v>125.58499999999999</v>
      </c>
    </row>
    <row r="446" spans="1:4" x14ac:dyDescent="0.25">
      <c r="A446" t="str">
        <f t="shared" si="12"/>
        <v/>
      </c>
      <c r="B446" s="1">
        <v>35431</v>
      </c>
      <c r="C446">
        <v>114058.91666666667</v>
      </c>
      <c r="D446">
        <f t="shared" si="13"/>
        <v>114.05891666666668</v>
      </c>
    </row>
    <row r="447" spans="1:4" x14ac:dyDescent="0.25">
      <c r="A447" t="str">
        <f t="shared" si="12"/>
        <v/>
      </c>
      <c r="B447" s="1">
        <v>35462</v>
      </c>
      <c r="C447">
        <v>114058.91666666667</v>
      </c>
      <c r="D447">
        <f t="shared" si="13"/>
        <v>114.05891666666668</v>
      </c>
    </row>
    <row r="448" spans="1:4" x14ac:dyDescent="0.25">
      <c r="A448" t="str">
        <f t="shared" si="12"/>
        <v/>
      </c>
      <c r="B448" s="1">
        <v>35490</v>
      </c>
      <c r="C448">
        <v>114058.91666666667</v>
      </c>
      <c r="D448">
        <f t="shared" si="13"/>
        <v>114.05891666666668</v>
      </c>
    </row>
    <row r="449" spans="1:4" x14ac:dyDescent="0.25">
      <c r="A449" t="str">
        <f t="shared" si="12"/>
        <v/>
      </c>
      <c r="B449" s="1">
        <v>35521</v>
      </c>
      <c r="C449">
        <v>114058.91666666667</v>
      </c>
      <c r="D449">
        <f t="shared" si="13"/>
        <v>114.05891666666668</v>
      </c>
    </row>
    <row r="450" spans="1:4" x14ac:dyDescent="0.25">
      <c r="A450" t="str">
        <f t="shared" si="12"/>
        <v/>
      </c>
      <c r="B450" s="1">
        <v>35551</v>
      </c>
      <c r="C450">
        <v>114058.91666666667</v>
      </c>
      <c r="D450">
        <f t="shared" si="13"/>
        <v>114.05891666666668</v>
      </c>
    </row>
    <row r="451" spans="1:4" x14ac:dyDescent="0.25">
      <c r="A451" t="str">
        <f t="shared" ref="A451:A514" si="14">IF(AND(MOD(YEAR(B451),5)=0),YEAR(B451),"")</f>
        <v/>
      </c>
      <c r="B451" s="1">
        <v>35582</v>
      </c>
      <c r="C451">
        <v>114058.91666666667</v>
      </c>
      <c r="D451">
        <f t="shared" ref="D451:D514" si="15">C451/1000</f>
        <v>114.05891666666668</v>
      </c>
    </row>
    <row r="452" spans="1:4" x14ac:dyDescent="0.25">
      <c r="A452" t="str">
        <f t="shared" si="14"/>
        <v/>
      </c>
      <c r="B452" s="1">
        <v>35612</v>
      </c>
      <c r="C452">
        <v>114058.91666666667</v>
      </c>
      <c r="D452">
        <f t="shared" si="15"/>
        <v>114.05891666666668</v>
      </c>
    </row>
    <row r="453" spans="1:4" x14ac:dyDescent="0.25">
      <c r="A453" t="str">
        <f t="shared" si="14"/>
        <v/>
      </c>
      <c r="B453" s="1">
        <v>35643</v>
      </c>
      <c r="C453">
        <v>114058.91666666667</v>
      </c>
      <c r="D453">
        <f t="shared" si="15"/>
        <v>114.05891666666668</v>
      </c>
    </row>
    <row r="454" spans="1:4" x14ac:dyDescent="0.25">
      <c r="A454" t="str">
        <f t="shared" si="14"/>
        <v/>
      </c>
      <c r="B454" s="1">
        <v>35674</v>
      </c>
      <c r="C454">
        <v>114058.91666666667</v>
      </c>
      <c r="D454">
        <f t="shared" si="15"/>
        <v>114.05891666666668</v>
      </c>
    </row>
    <row r="455" spans="1:4" x14ac:dyDescent="0.25">
      <c r="A455" t="str">
        <f t="shared" si="14"/>
        <v/>
      </c>
      <c r="B455" s="1">
        <v>35704</v>
      </c>
      <c r="C455">
        <v>114058.91666666667</v>
      </c>
      <c r="D455">
        <f t="shared" si="15"/>
        <v>114.05891666666668</v>
      </c>
    </row>
    <row r="456" spans="1:4" x14ac:dyDescent="0.25">
      <c r="A456" t="str">
        <f t="shared" si="14"/>
        <v/>
      </c>
      <c r="B456" s="1">
        <v>35735</v>
      </c>
      <c r="C456">
        <v>114058.91666666667</v>
      </c>
      <c r="D456">
        <f t="shared" si="15"/>
        <v>114.05891666666668</v>
      </c>
    </row>
    <row r="457" spans="1:4" x14ac:dyDescent="0.25">
      <c r="A457" t="str">
        <f t="shared" si="14"/>
        <v/>
      </c>
      <c r="B457" s="1">
        <v>35765</v>
      </c>
      <c r="C457">
        <v>114058.91666666667</v>
      </c>
      <c r="D457">
        <f t="shared" si="15"/>
        <v>114.05891666666668</v>
      </c>
    </row>
    <row r="458" spans="1:4" x14ac:dyDescent="0.25">
      <c r="A458" t="str">
        <f t="shared" si="14"/>
        <v/>
      </c>
      <c r="B458" s="1">
        <v>35796</v>
      </c>
      <c r="C458">
        <v>126390</v>
      </c>
      <c r="D458">
        <f t="shared" si="15"/>
        <v>126.39</v>
      </c>
    </row>
    <row r="459" spans="1:4" x14ac:dyDescent="0.25">
      <c r="A459" t="str">
        <f t="shared" si="14"/>
        <v/>
      </c>
      <c r="B459" s="1">
        <v>35827</v>
      </c>
      <c r="C459">
        <v>126390</v>
      </c>
      <c r="D459">
        <f t="shared" si="15"/>
        <v>126.39</v>
      </c>
    </row>
    <row r="460" spans="1:4" x14ac:dyDescent="0.25">
      <c r="A460" t="str">
        <f t="shared" si="14"/>
        <v/>
      </c>
      <c r="B460" s="1">
        <v>35855</v>
      </c>
      <c r="C460">
        <v>126390</v>
      </c>
      <c r="D460">
        <f t="shared" si="15"/>
        <v>126.39</v>
      </c>
    </row>
    <row r="461" spans="1:4" x14ac:dyDescent="0.25">
      <c r="A461" t="str">
        <f t="shared" si="14"/>
        <v/>
      </c>
      <c r="B461" s="1">
        <v>35886</v>
      </c>
      <c r="C461">
        <v>126390</v>
      </c>
      <c r="D461">
        <f t="shared" si="15"/>
        <v>126.39</v>
      </c>
    </row>
    <row r="462" spans="1:4" x14ac:dyDescent="0.25">
      <c r="A462" t="str">
        <f t="shared" si="14"/>
        <v/>
      </c>
      <c r="B462" s="1">
        <v>35916</v>
      </c>
      <c r="C462">
        <v>126390</v>
      </c>
      <c r="D462">
        <f t="shared" si="15"/>
        <v>126.39</v>
      </c>
    </row>
    <row r="463" spans="1:4" x14ac:dyDescent="0.25">
      <c r="A463" t="str">
        <f t="shared" si="14"/>
        <v/>
      </c>
      <c r="B463" s="1">
        <v>35947</v>
      </c>
      <c r="C463">
        <v>126390</v>
      </c>
      <c r="D463">
        <f t="shared" si="15"/>
        <v>126.39</v>
      </c>
    </row>
    <row r="464" spans="1:4" x14ac:dyDescent="0.25">
      <c r="A464" t="str">
        <f t="shared" si="14"/>
        <v/>
      </c>
      <c r="B464" s="1">
        <v>35977</v>
      </c>
      <c r="C464">
        <v>126390</v>
      </c>
      <c r="D464">
        <f t="shared" si="15"/>
        <v>126.39</v>
      </c>
    </row>
    <row r="465" spans="1:4" x14ac:dyDescent="0.25">
      <c r="A465" t="str">
        <f t="shared" si="14"/>
        <v/>
      </c>
      <c r="B465" s="1">
        <v>36008</v>
      </c>
      <c r="C465">
        <v>126390</v>
      </c>
      <c r="D465">
        <f t="shared" si="15"/>
        <v>126.39</v>
      </c>
    </row>
    <row r="466" spans="1:4" x14ac:dyDescent="0.25">
      <c r="A466" t="str">
        <f t="shared" si="14"/>
        <v/>
      </c>
      <c r="B466" s="1">
        <v>36039</v>
      </c>
      <c r="C466">
        <v>126390</v>
      </c>
      <c r="D466">
        <f t="shared" si="15"/>
        <v>126.39</v>
      </c>
    </row>
    <row r="467" spans="1:4" x14ac:dyDescent="0.25">
      <c r="A467" t="str">
        <f t="shared" si="14"/>
        <v/>
      </c>
      <c r="B467" s="1">
        <v>36069</v>
      </c>
      <c r="C467">
        <v>126390</v>
      </c>
      <c r="D467">
        <f t="shared" si="15"/>
        <v>126.39</v>
      </c>
    </row>
    <row r="468" spans="1:4" x14ac:dyDescent="0.25">
      <c r="A468" t="str">
        <f t="shared" si="14"/>
        <v/>
      </c>
      <c r="B468" s="1">
        <v>36100</v>
      </c>
      <c r="C468">
        <v>126390</v>
      </c>
      <c r="D468">
        <f t="shared" si="15"/>
        <v>126.39</v>
      </c>
    </row>
    <row r="469" spans="1:4" x14ac:dyDescent="0.25">
      <c r="A469" t="str">
        <f t="shared" si="14"/>
        <v/>
      </c>
      <c r="B469" s="1">
        <v>36130</v>
      </c>
      <c r="C469">
        <v>126390</v>
      </c>
      <c r="D469">
        <f t="shared" si="15"/>
        <v>126.39</v>
      </c>
    </row>
    <row r="470" spans="1:4" x14ac:dyDescent="0.25">
      <c r="A470" t="str">
        <f t="shared" si="14"/>
        <v/>
      </c>
      <c r="B470" s="1">
        <v>36161</v>
      </c>
      <c r="C470">
        <v>128083.33333333333</v>
      </c>
      <c r="D470">
        <f t="shared" si="15"/>
        <v>128.08333333333331</v>
      </c>
    </row>
    <row r="471" spans="1:4" x14ac:dyDescent="0.25">
      <c r="A471" t="str">
        <f t="shared" si="14"/>
        <v/>
      </c>
      <c r="B471" s="1">
        <v>36192</v>
      </c>
      <c r="C471">
        <v>128083.33333333333</v>
      </c>
      <c r="D471">
        <f t="shared" si="15"/>
        <v>128.08333333333331</v>
      </c>
    </row>
    <row r="472" spans="1:4" x14ac:dyDescent="0.25">
      <c r="A472" t="str">
        <f t="shared" si="14"/>
        <v/>
      </c>
      <c r="B472" s="1">
        <v>36220</v>
      </c>
      <c r="C472">
        <v>128083.33333333333</v>
      </c>
      <c r="D472">
        <f t="shared" si="15"/>
        <v>128.08333333333331</v>
      </c>
    </row>
    <row r="473" spans="1:4" x14ac:dyDescent="0.25">
      <c r="A473" t="str">
        <f t="shared" si="14"/>
        <v/>
      </c>
      <c r="B473" s="1">
        <v>36251</v>
      </c>
      <c r="C473">
        <v>128083.33333333333</v>
      </c>
      <c r="D473">
        <f t="shared" si="15"/>
        <v>128.08333333333331</v>
      </c>
    </row>
    <row r="474" spans="1:4" x14ac:dyDescent="0.25">
      <c r="A474" t="str">
        <f t="shared" si="14"/>
        <v/>
      </c>
      <c r="B474" s="1">
        <v>36281</v>
      </c>
      <c r="C474">
        <v>128083.33333333333</v>
      </c>
      <c r="D474">
        <f t="shared" si="15"/>
        <v>128.08333333333331</v>
      </c>
    </row>
    <row r="475" spans="1:4" x14ac:dyDescent="0.25">
      <c r="A475" t="str">
        <f t="shared" si="14"/>
        <v/>
      </c>
      <c r="B475" s="1">
        <v>36312</v>
      </c>
      <c r="C475">
        <v>128083.33333333333</v>
      </c>
      <c r="D475">
        <f t="shared" si="15"/>
        <v>128.08333333333331</v>
      </c>
    </row>
    <row r="476" spans="1:4" x14ac:dyDescent="0.25">
      <c r="A476" t="str">
        <f t="shared" si="14"/>
        <v/>
      </c>
      <c r="B476" s="1">
        <v>36342</v>
      </c>
      <c r="C476">
        <v>128083.33333333333</v>
      </c>
      <c r="D476">
        <f t="shared" si="15"/>
        <v>128.08333333333331</v>
      </c>
    </row>
    <row r="477" spans="1:4" x14ac:dyDescent="0.25">
      <c r="A477" t="str">
        <f t="shared" si="14"/>
        <v/>
      </c>
      <c r="B477" s="1">
        <v>36373</v>
      </c>
      <c r="C477">
        <v>128083.33333333333</v>
      </c>
      <c r="D477">
        <f t="shared" si="15"/>
        <v>128.08333333333331</v>
      </c>
    </row>
    <row r="478" spans="1:4" x14ac:dyDescent="0.25">
      <c r="A478" t="str">
        <f t="shared" si="14"/>
        <v/>
      </c>
      <c r="B478" s="1">
        <v>36404</v>
      </c>
      <c r="C478">
        <v>128083.33333333333</v>
      </c>
      <c r="D478">
        <f t="shared" si="15"/>
        <v>128.08333333333331</v>
      </c>
    </row>
    <row r="479" spans="1:4" x14ac:dyDescent="0.25">
      <c r="A479" t="str">
        <f t="shared" si="14"/>
        <v/>
      </c>
      <c r="B479" s="1">
        <v>36434</v>
      </c>
      <c r="C479">
        <v>123353.15844726563</v>
      </c>
      <c r="D479">
        <f t="shared" si="15"/>
        <v>123.35315844726563</v>
      </c>
    </row>
    <row r="480" spans="1:4" x14ac:dyDescent="0.25">
      <c r="A480" t="str">
        <f t="shared" si="14"/>
        <v/>
      </c>
      <c r="B480" s="1">
        <v>36465</v>
      </c>
      <c r="C480">
        <v>117804.95965576172</v>
      </c>
      <c r="D480">
        <f t="shared" si="15"/>
        <v>117.80495965576172</v>
      </c>
    </row>
    <row r="481" spans="1:4" x14ac:dyDescent="0.25">
      <c r="A481" t="str">
        <f t="shared" si="14"/>
        <v/>
      </c>
      <c r="B481" s="1">
        <v>36495</v>
      </c>
      <c r="C481">
        <v>123360.26104736328</v>
      </c>
      <c r="D481">
        <f t="shared" si="15"/>
        <v>123.36026104736328</v>
      </c>
    </row>
    <row r="482" spans="1:4" x14ac:dyDescent="0.25">
      <c r="A482">
        <f t="shared" si="14"/>
        <v>2000</v>
      </c>
      <c r="B482" s="1">
        <v>36526</v>
      </c>
      <c r="C482">
        <v>123799.51495361328</v>
      </c>
      <c r="D482">
        <f t="shared" si="15"/>
        <v>123.79951495361328</v>
      </c>
    </row>
    <row r="483" spans="1:4" x14ac:dyDescent="0.25">
      <c r="A483">
        <f t="shared" si="14"/>
        <v>2000</v>
      </c>
      <c r="B483" s="1">
        <v>36557</v>
      </c>
      <c r="C483">
        <v>119399.51373291016</v>
      </c>
      <c r="D483">
        <f t="shared" si="15"/>
        <v>119.39951373291015</v>
      </c>
    </row>
    <row r="484" spans="1:4" x14ac:dyDescent="0.25">
      <c r="A484">
        <f t="shared" si="14"/>
        <v>2000</v>
      </c>
      <c r="B484" s="1">
        <v>36586</v>
      </c>
      <c r="C484">
        <v>120008.75445556641</v>
      </c>
      <c r="D484">
        <f t="shared" si="15"/>
        <v>120.0087544555664</v>
      </c>
    </row>
    <row r="485" spans="1:4" x14ac:dyDescent="0.25">
      <c r="A485">
        <f t="shared" si="14"/>
        <v>2000</v>
      </c>
      <c r="B485" s="1">
        <v>36617</v>
      </c>
      <c r="C485">
        <v>112127.64849853516</v>
      </c>
      <c r="D485">
        <f t="shared" si="15"/>
        <v>112.12764849853515</v>
      </c>
    </row>
    <row r="486" spans="1:4" x14ac:dyDescent="0.25">
      <c r="A486">
        <f t="shared" si="14"/>
        <v>2000</v>
      </c>
      <c r="B486" s="1">
        <v>36647</v>
      </c>
      <c r="C486">
        <v>113460.91766357422</v>
      </c>
      <c r="D486">
        <f t="shared" si="15"/>
        <v>113.46091766357422</v>
      </c>
    </row>
    <row r="487" spans="1:4" x14ac:dyDescent="0.25">
      <c r="A487">
        <f t="shared" si="14"/>
        <v>2000</v>
      </c>
      <c r="B487" s="1">
        <v>36678</v>
      </c>
      <c r="C487">
        <v>108325.19262695313</v>
      </c>
      <c r="D487">
        <f t="shared" si="15"/>
        <v>108.32519262695313</v>
      </c>
    </row>
    <row r="488" spans="1:4" x14ac:dyDescent="0.25">
      <c r="A488">
        <f t="shared" si="14"/>
        <v>2000</v>
      </c>
      <c r="B488" s="1">
        <v>36708</v>
      </c>
      <c r="C488">
        <v>103498.37243652344</v>
      </c>
      <c r="D488">
        <f t="shared" si="15"/>
        <v>103.49837243652344</v>
      </c>
    </row>
    <row r="489" spans="1:4" x14ac:dyDescent="0.25">
      <c r="A489">
        <f t="shared" si="14"/>
        <v>2000</v>
      </c>
      <c r="B489" s="1">
        <v>36739</v>
      </c>
      <c r="C489">
        <v>100581.52728271484</v>
      </c>
      <c r="D489">
        <f t="shared" si="15"/>
        <v>100.58152728271484</v>
      </c>
    </row>
    <row r="490" spans="1:4" x14ac:dyDescent="0.25">
      <c r="A490">
        <f t="shared" si="14"/>
        <v>2000</v>
      </c>
      <c r="B490" s="1">
        <v>36770</v>
      </c>
      <c r="C490">
        <v>95843.677978515625</v>
      </c>
      <c r="D490">
        <f t="shared" si="15"/>
        <v>95.843677978515629</v>
      </c>
    </row>
    <row r="491" spans="1:4" x14ac:dyDescent="0.25">
      <c r="A491">
        <f t="shared" si="14"/>
        <v>2000</v>
      </c>
      <c r="B491" s="1">
        <v>36800</v>
      </c>
      <c r="C491">
        <v>90190.603637695313</v>
      </c>
      <c r="D491">
        <f t="shared" si="15"/>
        <v>90.190603637695318</v>
      </c>
    </row>
    <row r="492" spans="1:4" x14ac:dyDescent="0.25">
      <c r="A492">
        <f t="shared" si="14"/>
        <v>2000</v>
      </c>
      <c r="B492" s="1">
        <v>36831</v>
      </c>
      <c r="C492">
        <v>86165.956787109375</v>
      </c>
      <c r="D492">
        <f t="shared" si="15"/>
        <v>86.16595678710938</v>
      </c>
    </row>
    <row r="493" spans="1:4" x14ac:dyDescent="0.25">
      <c r="A493">
        <f t="shared" si="14"/>
        <v>2000</v>
      </c>
      <c r="B493" s="1">
        <v>36861</v>
      </c>
      <c r="C493">
        <v>73420.853820800781</v>
      </c>
      <c r="D493">
        <f t="shared" si="15"/>
        <v>73.420853820800787</v>
      </c>
    </row>
    <row r="494" spans="1:4" x14ac:dyDescent="0.25">
      <c r="A494" t="str">
        <f t="shared" si="14"/>
        <v/>
      </c>
      <c r="B494" s="1">
        <v>36892</v>
      </c>
      <c r="C494">
        <v>54286.010009765625</v>
      </c>
      <c r="D494">
        <f t="shared" si="15"/>
        <v>54.286010009765626</v>
      </c>
    </row>
    <row r="495" spans="1:4" x14ac:dyDescent="0.25">
      <c r="A495" t="str">
        <f t="shared" si="14"/>
        <v/>
      </c>
      <c r="B495" s="1">
        <v>36923</v>
      </c>
      <c r="C495">
        <v>55702.92626953125</v>
      </c>
      <c r="D495">
        <f t="shared" si="15"/>
        <v>55.702926269531247</v>
      </c>
    </row>
    <row r="496" spans="1:4" x14ac:dyDescent="0.25">
      <c r="A496" t="str">
        <f t="shared" si="14"/>
        <v/>
      </c>
      <c r="B496" s="1">
        <v>36951</v>
      </c>
      <c r="C496">
        <v>66850.205444335938</v>
      </c>
      <c r="D496">
        <f t="shared" si="15"/>
        <v>66.850205444335941</v>
      </c>
    </row>
    <row r="497" spans="1:4" x14ac:dyDescent="0.25">
      <c r="A497" t="str">
        <f t="shared" si="14"/>
        <v/>
      </c>
      <c r="B497" s="1">
        <v>36982</v>
      </c>
      <c r="C497">
        <v>71933.097717285156</v>
      </c>
      <c r="D497">
        <f t="shared" si="15"/>
        <v>71.93309771728515</v>
      </c>
    </row>
    <row r="498" spans="1:4" x14ac:dyDescent="0.25">
      <c r="A498" t="str">
        <f t="shared" si="14"/>
        <v/>
      </c>
      <c r="B498" s="1">
        <v>37012</v>
      </c>
      <c r="C498">
        <v>73126.128784179688</v>
      </c>
      <c r="D498">
        <f t="shared" si="15"/>
        <v>73.126128784179684</v>
      </c>
    </row>
    <row r="499" spans="1:4" x14ac:dyDescent="0.25">
      <c r="A499" t="str">
        <f t="shared" si="14"/>
        <v/>
      </c>
      <c r="B499" s="1">
        <v>37043</v>
      </c>
      <c r="C499">
        <v>80831.664367675781</v>
      </c>
      <c r="D499">
        <f t="shared" si="15"/>
        <v>80.831664367675785</v>
      </c>
    </row>
    <row r="500" spans="1:4" x14ac:dyDescent="0.25">
      <c r="A500" t="str">
        <f t="shared" si="14"/>
        <v/>
      </c>
      <c r="B500" s="1">
        <v>37073</v>
      </c>
      <c r="C500">
        <v>88080.083129882813</v>
      </c>
      <c r="D500">
        <f t="shared" si="15"/>
        <v>88.080083129882809</v>
      </c>
    </row>
    <row r="501" spans="1:4" x14ac:dyDescent="0.25">
      <c r="A501" t="str">
        <f t="shared" si="14"/>
        <v/>
      </c>
      <c r="B501" s="1">
        <v>37104</v>
      </c>
      <c r="C501">
        <v>80726.71044921875</v>
      </c>
      <c r="D501">
        <f t="shared" si="15"/>
        <v>80.726710449218757</v>
      </c>
    </row>
    <row r="502" spans="1:4" x14ac:dyDescent="0.25">
      <c r="A502" t="str">
        <f t="shared" si="14"/>
        <v/>
      </c>
      <c r="B502" s="1">
        <v>37135</v>
      </c>
      <c r="C502">
        <v>83339.594970703125</v>
      </c>
      <c r="D502">
        <f t="shared" si="15"/>
        <v>83.339594970703132</v>
      </c>
    </row>
    <row r="503" spans="1:4" x14ac:dyDescent="0.25">
      <c r="A503" t="str">
        <f t="shared" si="14"/>
        <v/>
      </c>
      <c r="B503" s="1">
        <v>37165</v>
      </c>
      <c r="C503">
        <v>81738.380126953125</v>
      </c>
      <c r="D503">
        <f t="shared" si="15"/>
        <v>81.738380126953132</v>
      </c>
    </row>
    <row r="504" spans="1:4" x14ac:dyDescent="0.25">
      <c r="A504" t="str">
        <f t="shared" si="14"/>
        <v/>
      </c>
      <c r="B504" s="1">
        <v>37196</v>
      </c>
      <c r="C504">
        <v>83641.360107421875</v>
      </c>
      <c r="D504">
        <f t="shared" si="15"/>
        <v>83.641360107421875</v>
      </c>
    </row>
    <row r="505" spans="1:4" x14ac:dyDescent="0.25">
      <c r="A505" t="str">
        <f t="shared" si="14"/>
        <v/>
      </c>
      <c r="B505" s="1">
        <v>37226</v>
      </c>
      <c r="C505">
        <v>83595.090454101563</v>
      </c>
      <c r="D505">
        <f t="shared" si="15"/>
        <v>83.595090454101566</v>
      </c>
    </row>
    <row r="506" spans="1:4" x14ac:dyDescent="0.25">
      <c r="A506" t="str">
        <f t="shared" si="14"/>
        <v/>
      </c>
      <c r="B506" s="1">
        <v>37257</v>
      </c>
      <c r="C506">
        <v>85516.981323242188</v>
      </c>
      <c r="D506">
        <f t="shared" si="15"/>
        <v>85.516981323242192</v>
      </c>
    </row>
    <row r="507" spans="1:4" x14ac:dyDescent="0.25">
      <c r="A507" t="str">
        <f t="shared" si="14"/>
        <v/>
      </c>
      <c r="B507" s="1">
        <v>37288</v>
      </c>
      <c r="C507">
        <v>79059.322204589844</v>
      </c>
      <c r="D507">
        <f t="shared" si="15"/>
        <v>79.059322204589847</v>
      </c>
    </row>
    <row r="508" spans="1:4" x14ac:dyDescent="0.25">
      <c r="A508" t="str">
        <f t="shared" si="14"/>
        <v/>
      </c>
      <c r="B508" s="1">
        <v>37316</v>
      </c>
      <c r="C508">
        <v>79428.851989746094</v>
      </c>
      <c r="D508">
        <f t="shared" si="15"/>
        <v>79.428851989746093</v>
      </c>
    </row>
    <row r="509" spans="1:4" x14ac:dyDescent="0.25">
      <c r="A509" t="str">
        <f t="shared" si="14"/>
        <v/>
      </c>
      <c r="B509" s="1">
        <v>37347</v>
      </c>
      <c r="C509">
        <v>80020.250610351563</v>
      </c>
      <c r="D509">
        <f t="shared" si="15"/>
        <v>80.020250610351567</v>
      </c>
    </row>
    <row r="510" spans="1:4" x14ac:dyDescent="0.25">
      <c r="A510" t="str">
        <f t="shared" si="14"/>
        <v/>
      </c>
      <c r="B510" s="1">
        <v>37377</v>
      </c>
      <c r="C510">
        <v>76625.324829101563</v>
      </c>
      <c r="D510">
        <f t="shared" si="15"/>
        <v>76.625324829101558</v>
      </c>
    </row>
    <row r="511" spans="1:4" x14ac:dyDescent="0.25">
      <c r="A511" t="str">
        <f t="shared" si="14"/>
        <v/>
      </c>
      <c r="B511" s="1">
        <v>37408</v>
      </c>
      <c r="C511">
        <v>62951.538818359375</v>
      </c>
      <c r="D511">
        <f t="shared" si="15"/>
        <v>62.951538818359374</v>
      </c>
    </row>
    <row r="512" spans="1:4" x14ac:dyDescent="0.25">
      <c r="A512" t="str">
        <f t="shared" si="14"/>
        <v/>
      </c>
      <c r="B512" s="1">
        <v>37438</v>
      </c>
      <c r="C512">
        <v>54165.568664550781</v>
      </c>
      <c r="D512">
        <f t="shared" si="15"/>
        <v>54.165568664550783</v>
      </c>
    </row>
    <row r="513" spans="1:4" x14ac:dyDescent="0.25">
      <c r="A513" t="str">
        <f t="shared" si="14"/>
        <v/>
      </c>
      <c r="B513" s="1">
        <v>37469</v>
      </c>
      <c r="C513">
        <v>73977.846069335938</v>
      </c>
      <c r="D513">
        <f t="shared" si="15"/>
        <v>73.977846069335939</v>
      </c>
    </row>
    <row r="514" spans="1:4" x14ac:dyDescent="0.25">
      <c r="A514" t="str">
        <f t="shared" si="14"/>
        <v/>
      </c>
      <c r="B514" s="1">
        <v>37500</v>
      </c>
      <c r="C514">
        <v>79777.819458007813</v>
      </c>
      <c r="D514">
        <f t="shared" si="15"/>
        <v>79.777819458007812</v>
      </c>
    </row>
    <row r="515" spans="1:4" x14ac:dyDescent="0.25">
      <c r="A515" t="str">
        <f t="shared" ref="A515:A578" si="16">IF(AND(MOD(YEAR(B515),5)=0),YEAR(B515),"")</f>
        <v/>
      </c>
      <c r="B515" s="1">
        <v>37530</v>
      </c>
      <c r="C515">
        <v>84424.86279296875</v>
      </c>
      <c r="D515">
        <f t="shared" ref="D515:D578" si="17">C515/1000</f>
        <v>84.424862792968753</v>
      </c>
    </row>
    <row r="516" spans="1:4" x14ac:dyDescent="0.25">
      <c r="A516" t="str">
        <f t="shared" si="16"/>
        <v/>
      </c>
      <c r="B516" s="1">
        <v>37561</v>
      </c>
      <c r="C516">
        <v>86316.986755371094</v>
      </c>
      <c r="D516">
        <f t="shared" si="17"/>
        <v>86.31698675537109</v>
      </c>
    </row>
    <row r="517" spans="1:4" x14ac:dyDescent="0.25">
      <c r="A517" t="str">
        <f t="shared" si="16"/>
        <v/>
      </c>
      <c r="B517" s="1">
        <v>37591</v>
      </c>
      <c r="C517">
        <v>87399.289733886719</v>
      </c>
      <c r="D517">
        <f t="shared" si="17"/>
        <v>87.399289733886718</v>
      </c>
    </row>
    <row r="518" spans="1:4" x14ac:dyDescent="0.25">
      <c r="A518" t="str">
        <f t="shared" si="16"/>
        <v/>
      </c>
      <c r="B518" s="1">
        <v>37622</v>
      </c>
      <c r="C518">
        <v>87580.737670898438</v>
      </c>
      <c r="D518">
        <f t="shared" si="17"/>
        <v>87.580737670898444</v>
      </c>
    </row>
    <row r="519" spans="1:4" x14ac:dyDescent="0.25">
      <c r="A519" t="str">
        <f t="shared" si="16"/>
        <v/>
      </c>
      <c r="B519" s="1">
        <v>37653</v>
      </c>
      <c r="C519">
        <v>91786.793518066406</v>
      </c>
      <c r="D519">
        <f t="shared" si="17"/>
        <v>91.786793518066403</v>
      </c>
    </row>
    <row r="520" spans="1:4" x14ac:dyDescent="0.25">
      <c r="A520" t="str">
        <f t="shared" si="16"/>
        <v/>
      </c>
      <c r="B520" s="1">
        <v>37681</v>
      </c>
      <c r="C520">
        <v>90789.923400878906</v>
      </c>
      <c r="D520">
        <f t="shared" si="17"/>
        <v>90.789923400878905</v>
      </c>
    </row>
    <row r="521" spans="1:4" x14ac:dyDescent="0.25">
      <c r="A521" t="str">
        <f t="shared" si="16"/>
        <v/>
      </c>
      <c r="B521" s="1">
        <v>37712</v>
      </c>
      <c r="C521">
        <v>89291.512145996094</v>
      </c>
      <c r="D521">
        <f t="shared" si="17"/>
        <v>89.291512145996094</v>
      </c>
    </row>
    <row r="522" spans="1:4" x14ac:dyDescent="0.25">
      <c r="A522" t="str">
        <f t="shared" si="16"/>
        <v/>
      </c>
      <c r="B522" s="1">
        <v>37742</v>
      </c>
      <c r="C522">
        <v>90066.833374023438</v>
      </c>
      <c r="D522">
        <f t="shared" si="17"/>
        <v>90.066833374023432</v>
      </c>
    </row>
    <row r="523" spans="1:4" x14ac:dyDescent="0.25">
      <c r="A523" t="str">
        <f t="shared" si="16"/>
        <v/>
      </c>
      <c r="B523" s="1">
        <v>37773</v>
      </c>
      <c r="C523">
        <v>97535.984008789063</v>
      </c>
      <c r="D523">
        <f t="shared" si="17"/>
        <v>97.535984008789057</v>
      </c>
    </row>
    <row r="524" spans="1:4" x14ac:dyDescent="0.25">
      <c r="A524" t="str">
        <f t="shared" si="16"/>
        <v/>
      </c>
      <c r="B524" s="1">
        <v>37803</v>
      </c>
      <c r="C524">
        <v>95669.110534667969</v>
      </c>
      <c r="D524">
        <f t="shared" si="17"/>
        <v>95.669110534667965</v>
      </c>
    </row>
    <row r="525" spans="1:4" x14ac:dyDescent="0.25">
      <c r="A525" t="str">
        <f t="shared" si="16"/>
        <v/>
      </c>
      <c r="B525" s="1">
        <v>37834</v>
      </c>
      <c r="C525">
        <v>99057.565551757813</v>
      </c>
      <c r="D525">
        <f t="shared" si="17"/>
        <v>99.057565551757818</v>
      </c>
    </row>
    <row r="526" spans="1:4" x14ac:dyDescent="0.25">
      <c r="A526" t="str">
        <f t="shared" si="16"/>
        <v/>
      </c>
      <c r="B526" s="1">
        <v>37865</v>
      </c>
      <c r="C526">
        <v>101102.61865234375</v>
      </c>
      <c r="D526">
        <f t="shared" si="17"/>
        <v>101.10261865234375</v>
      </c>
    </row>
    <row r="527" spans="1:4" x14ac:dyDescent="0.25">
      <c r="A527" t="str">
        <f t="shared" si="16"/>
        <v/>
      </c>
      <c r="B527" s="1">
        <v>37895</v>
      </c>
      <c r="C527">
        <v>98874.677612304688</v>
      </c>
      <c r="D527">
        <f t="shared" si="17"/>
        <v>98.874677612304694</v>
      </c>
    </row>
    <row r="528" spans="1:4" x14ac:dyDescent="0.25">
      <c r="A528" t="str">
        <f t="shared" si="16"/>
        <v/>
      </c>
      <c r="B528" s="1">
        <v>37926</v>
      </c>
      <c r="C528">
        <v>98781.982421875</v>
      </c>
      <c r="D528">
        <f t="shared" si="17"/>
        <v>98.781982421875</v>
      </c>
    </row>
    <row r="529" spans="1:4" x14ac:dyDescent="0.25">
      <c r="A529" t="str">
        <f t="shared" si="16"/>
        <v/>
      </c>
      <c r="B529" s="1">
        <v>37956</v>
      </c>
      <c r="C529">
        <v>97513.671142578125</v>
      </c>
      <c r="D529">
        <f t="shared" si="17"/>
        <v>97.513671142578119</v>
      </c>
    </row>
    <row r="530" spans="1:4" x14ac:dyDescent="0.25">
      <c r="A530" t="str">
        <f t="shared" si="16"/>
        <v/>
      </c>
      <c r="B530" s="1">
        <v>37987</v>
      </c>
      <c r="C530">
        <v>98982.637390136719</v>
      </c>
      <c r="D530">
        <f t="shared" si="17"/>
        <v>98.982637390136716</v>
      </c>
    </row>
    <row r="531" spans="1:4" x14ac:dyDescent="0.25">
      <c r="A531" t="str">
        <f t="shared" si="16"/>
        <v/>
      </c>
      <c r="B531" s="1">
        <v>38018</v>
      </c>
      <c r="C531">
        <v>98110.663757324219</v>
      </c>
      <c r="D531">
        <f t="shared" si="17"/>
        <v>98.110663757324218</v>
      </c>
    </row>
    <row r="532" spans="1:4" x14ac:dyDescent="0.25">
      <c r="A532" t="str">
        <f t="shared" si="16"/>
        <v/>
      </c>
      <c r="B532" s="1">
        <v>38047</v>
      </c>
      <c r="C532">
        <v>95348.711730957031</v>
      </c>
      <c r="D532">
        <f t="shared" si="17"/>
        <v>95.348711730957035</v>
      </c>
    </row>
    <row r="533" spans="1:4" x14ac:dyDescent="0.25">
      <c r="A533" t="str">
        <f t="shared" si="16"/>
        <v/>
      </c>
      <c r="B533" s="1">
        <v>38078</v>
      </c>
      <c r="C533">
        <v>91823.308715820313</v>
      </c>
      <c r="D533">
        <f t="shared" si="17"/>
        <v>91.823308715820318</v>
      </c>
    </row>
    <row r="534" spans="1:4" x14ac:dyDescent="0.25">
      <c r="A534" t="str">
        <f t="shared" si="16"/>
        <v/>
      </c>
      <c r="B534" s="1">
        <v>38108</v>
      </c>
      <c r="C534">
        <v>93497.314208984375</v>
      </c>
      <c r="D534">
        <f t="shared" si="17"/>
        <v>93.497314208984378</v>
      </c>
    </row>
    <row r="535" spans="1:4" x14ac:dyDescent="0.25">
      <c r="A535" t="str">
        <f t="shared" si="16"/>
        <v/>
      </c>
      <c r="B535" s="1">
        <v>38139</v>
      </c>
      <c r="C535">
        <v>89792.876831054688</v>
      </c>
      <c r="D535">
        <f t="shared" si="17"/>
        <v>89.792876831054684</v>
      </c>
    </row>
    <row r="536" spans="1:4" x14ac:dyDescent="0.25">
      <c r="A536" t="str">
        <f t="shared" si="16"/>
        <v/>
      </c>
      <c r="B536" s="1">
        <v>38169</v>
      </c>
      <c r="C536">
        <v>99403.2080078125</v>
      </c>
      <c r="D536">
        <f t="shared" si="17"/>
        <v>99.403208007812495</v>
      </c>
    </row>
    <row r="537" spans="1:4" x14ac:dyDescent="0.25">
      <c r="A537" t="str">
        <f t="shared" si="16"/>
        <v/>
      </c>
      <c r="B537" s="1">
        <v>38200</v>
      </c>
      <c r="C537">
        <v>97220.279296875</v>
      </c>
      <c r="D537">
        <f t="shared" si="17"/>
        <v>97.220279296875006</v>
      </c>
    </row>
    <row r="538" spans="1:4" x14ac:dyDescent="0.25">
      <c r="A538" t="str">
        <f t="shared" si="16"/>
        <v/>
      </c>
      <c r="B538" s="1">
        <v>38231</v>
      </c>
      <c r="C538">
        <v>98114.429809570313</v>
      </c>
      <c r="D538">
        <f t="shared" si="17"/>
        <v>98.114429809570311</v>
      </c>
    </row>
    <row r="539" spans="1:4" x14ac:dyDescent="0.25">
      <c r="A539" t="str">
        <f t="shared" si="16"/>
        <v/>
      </c>
      <c r="B539" s="1">
        <v>38261</v>
      </c>
      <c r="C539">
        <v>103080.5712890625</v>
      </c>
      <c r="D539">
        <f t="shared" si="17"/>
        <v>103.0805712890625</v>
      </c>
    </row>
    <row r="540" spans="1:4" x14ac:dyDescent="0.25">
      <c r="A540" t="str">
        <f t="shared" si="16"/>
        <v/>
      </c>
      <c r="B540" s="1">
        <v>38292</v>
      </c>
      <c r="C540">
        <v>105070.80529785156</v>
      </c>
      <c r="D540">
        <f t="shared" si="17"/>
        <v>105.07080529785156</v>
      </c>
    </row>
    <row r="541" spans="1:4" x14ac:dyDescent="0.25">
      <c r="A541" t="str">
        <f t="shared" si="16"/>
        <v/>
      </c>
      <c r="B541" s="1">
        <v>38322</v>
      </c>
      <c r="C541">
        <v>113585.29974365234</v>
      </c>
      <c r="D541">
        <f t="shared" si="17"/>
        <v>113.58529974365234</v>
      </c>
    </row>
    <row r="542" spans="1:4" x14ac:dyDescent="0.25">
      <c r="A542">
        <f t="shared" si="16"/>
        <v>2005</v>
      </c>
      <c r="B542" s="1">
        <v>38353</v>
      </c>
      <c r="C542">
        <v>104801.27789306641</v>
      </c>
      <c r="D542">
        <f t="shared" si="17"/>
        <v>104.80127789306641</v>
      </c>
    </row>
    <row r="543" spans="1:4" x14ac:dyDescent="0.25">
      <c r="A543">
        <f t="shared" si="16"/>
        <v>2005</v>
      </c>
      <c r="B543" s="1">
        <v>38384</v>
      </c>
      <c r="C543">
        <v>103569.58538818359</v>
      </c>
      <c r="D543">
        <f t="shared" si="17"/>
        <v>103.5695853881836</v>
      </c>
    </row>
    <row r="544" spans="1:4" x14ac:dyDescent="0.25">
      <c r="A544">
        <f t="shared" si="16"/>
        <v>2005</v>
      </c>
      <c r="B544" s="1">
        <v>38412</v>
      </c>
      <c r="C544">
        <v>99402.378723144531</v>
      </c>
      <c r="D544">
        <f t="shared" si="17"/>
        <v>99.402378723144537</v>
      </c>
    </row>
    <row r="545" spans="1:4" x14ac:dyDescent="0.25">
      <c r="A545">
        <f t="shared" si="16"/>
        <v>2005</v>
      </c>
      <c r="B545" s="1">
        <v>38443</v>
      </c>
      <c r="C545">
        <v>99980.653625488281</v>
      </c>
      <c r="D545">
        <f t="shared" si="17"/>
        <v>99.980653625488287</v>
      </c>
    </row>
    <row r="546" spans="1:4" x14ac:dyDescent="0.25">
      <c r="A546">
        <f t="shared" si="16"/>
        <v>2005</v>
      </c>
      <c r="B546" s="1">
        <v>38473</v>
      </c>
      <c r="C546">
        <v>103349.86297607422</v>
      </c>
      <c r="D546">
        <f t="shared" si="17"/>
        <v>103.34986297607422</v>
      </c>
    </row>
    <row r="547" spans="1:4" x14ac:dyDescent="0.25">
      <c r="A547">
        <f t="shared" si="16"/>
        <v>2005</v>
      </c>
      <c r="B547" s="1">
        <v>38504</v>
      </c>
      <c r="C547">
        <v>101016.84161376953</v>
      </c>
      <c r="D547">
        <f t="shared" si="17"/>
        <v>101.01684161376953</v>
      </c>
    </row>
    <row r="548" spans="1:4" x14ac:dyDescent="0.25">
      <c r="A548">
        <f t="shared" si="16"/>
        <v>2005</v>
      </c>
      <c r="B548" s="1">
        <v>38534</v>
      </c>
      <c r="C548">
        <v>89101.007934570313</v>
      </c>
      <c r="D548">
        <f t="shared" si="17"/>
        <v>89.101007934570319</v>
      </c>
    </row>
    <row r="549" spans="1:4" x14ac:dyDescent="0.25">
      <c r="A549">
        <f t="shared" si="16"/>
        <v>2005</v>
      </c>
      <c r="B549" s="1">
        <v>38565</v>
      </c>
      <c r="C549">
        <v>88288.604431152344</v>
      </c>
      <c r="D549">
        <f t="shared" si="17"/>
        <v>88.288604431152351</v>
      </c>
    </row>
    <row r="550" spans="1:4" x14ac:dyDescent="0.25">
      <c r="A550">
        <f t="shared" si="16"/>
        <v>2005</v>
      </c>
      <c r="B550" s="1">
        <v>38596</v>
      </c>
      <c r="C550">
        <v>73649.468811035156</v>
      </c>
      <c r="D550">
        <f t="shared" si="17"/>
        <v>73.649468811035163</v>
      </c>
    </row>
    <row r="551" spans="1:4" x14ac:dyDescent="0.25">
      <c r="A551">
        <f t="shared" si="16"/>
        <v>2005</v>
      </c>
      <c r="B551" s="1">
        <v>38626</v>
      </c>
      <c r="C551">
        <v>65835.854125976563</v>
      </c>
      <c r="D551">
        <f t="shared" si="17"/>
        <v>65.835854125976567</v>
      </c>
    </row>
    <row r="552" spans="1:4" x14ac:dyDescent="0.25">
      <c r="A552">
        <f t="shared" si="16"/>
        <v>2005</v>
      </c>
      <c r="B552" s="1">
        <v>38657</v>
      </c>
      <c r="C552">
        <v>67031.073699951172</v>
      </c>
      <c r="D552">
        <f t="shared" si="17"/>
        <v>67.031073699951179</v>
      </c>
    </row>
    <row r="553" spans="1:4" x14ac:dyDescent="0.25">
      <c r="A553">
        <f t="shared" si="16"/>
        <v>2005</v>
      </c>
      <c r="B553" s="1">
        <v>38687</v>
      </c>
      <c r="C553">
        <v>70763.260772705078</v>
      </c>
      <c r="D553">
        <f t="shared" si="17"/>
        <v>70.763260772705081</v>
      </c>
    </row>
    <row r="554" spans="1:4" x14ac:dyDescent="0.25">
      <c r="A554" t="str">
        <f t="shared" si="16"/>
        <v/>
      </c>
      <c r="B554" s="1">
        <v>38718</v>
      </c>
      <c r="C554">
        <v>74426.583770751953</v>
      </c>
      <c r="D554">
        <f t="shared" si="17"/>
        <v>74.426583770751947</v>
      </c>
    </row>
    <row r="555" spans="1:4" x14ac:dyDescent="0.25">
      <c r="A555" t="str">
        <f t="shared" si="16"/>
        <v/>
      </c>
      <c r="B555" s="1">
        <v>38749</v>
      </c>
      <c r="C555">
        <v>74099.33837890625</v>
      </c>
      <c r="D555">
        <f t="shared" si="17"/>
        <v>74.099338378906253</v>
      </c>
    </row>
    <row r="556" spans="1:4" x14ac:dyDescent="0.25">
      <c r="A556" t="str">
        <f t="shared" si="16"/>
        <v/>
      </c>
      <c r="B556" s="1">
        <v>38777</v>
      </c>
      <c r="C556">
        <v>75178.117156982422</v>
      </c>
      <c r="D556">
        <f t="shared" si="17"/>
        <v>75.178117156982424</v>
      </c>
    </row>
    <row r="557" spans="1:4" x14ac:dyDescent="0.25">
      <c r="A557" t="str">
        <f t="shared" si="16"/>
        <v/>
      </c>
      <c r="B557" s="1">
        <v>38808</v>
      </c>
      <c r="C557">
        <v>72096.581726074219</v>
      </c>
      <c r="D557">
        <f t="shared" si="17"/>
        <v>72.09658172607422</v>
      </c>
    </row>
    <row r="558" spans="1:4" x14ac:dyDescent="0.25">
      <c r="A558" t="str">
        <f t="shared" si="16"/>
        <v/>
      </c>
      <c r="B558" s="1">
        <v>38838</v>
      </c>
      <c r="C558">
        <v>67258.250579833984</v>
      </c>
      <c r="D558">
        <f t="shared" si="17"/>
        <v>67.258250579833984</v>
      </c>
    </row>
    <row r="559" spans="1:4" x14ac:dyDescent="0.25">
      <c r="A559" t="str">
        <f t="shared" si="16"/>
        <v/>
      </c>
      <c r="B559" s="1">
        <v>38869</v>
      </c>
      <c r="C559">
        <v>72321.841491699219</v>
      </c>
      <c r="D559">
        <f t="shared" si="17"/>
        <v>72.321841491699217</v>
      </c>
    </row>
    <row r="560" spans="1:4" x14ac:dyDescent="0.25">
      <c r="A560" t="str">
        <f t="shared" si="16"/>
        <v/>
      </c>
      <c r="B560" s="1">
        <v>38899</v>
      </c>
      <c r="C560">
        <v>73036.03125</v>
      </c>
      <c r="D560">
        <f t="shared" si="17"/>
        <v>73.036031249999994</v>
      </c>
    </row>
    <row r="561" spans="1:4" x14ac:dyDescent="0.25">
      <c r="A561" t="str">
        <f t="shared" si="16"/>
        <v/>
      </c>
      <c r="B561" s="1">
        <v>38930</v>
      </c>
      <c r="C561">
        <v>73658.115356445313</v>
      </c>
      <c r="D561">
        <f t="shared" si="17"/>
        <v>73.658115356445307</v>
      </c>
    </row>
    <row r="562" spans="1:4" x14ac:dyDescent="0.25">
      <c r="A562" t="str">
        <f t="shared" si="16"/>
        <v/>
      </c>
      <c r="B562" s="1">
        <v>38961</v>
      </c>
      <c r="C562">
        <v>75234.701782226563</v>
      </c>
      <c r="D562">
        <f t="shared" si="17"/>
        <v>75.234701782226566</v>
      </c>
    </row>
    <row r="563" spans="1:4" x14ac:dyDescent="0.25">
      <c r="A563" t="str">
        <f t="shared" si="16"/>
        <v/>
      </c>
      <c r="B563" s="1">
        <v>38991</v>
      </c>
      <c r="C563">
        <v>73622.411651611328</v>
      </c>
      <c r="D563">
        <f t="shared" si="17"/>
        <v>73.62241165161133</v>
      </c>
    </row>
    <row r="564" spans="1:4" x14ac:dyDescent="0.25">
      <c r="A564" t="str">
        <f t="shared" si="16"/>
        <v/>
      </c>
      <c r="B564" s="1">
        <v>39022</v>
      </c>
      <c r="C564">
        <v>67971.852905273438</v>
      </c>
      <c r="D564">
        <f t="shared" si="17"/>
        <v>67.971852905273437</v>
      </c>
    </row>
    <row r="565" spans="1:4" x14ac:dyDescent="0.25">
      <c r="A565" t="str">
        <f t="shared" si="16"/>
        <v/>
      </c>
      <c r="B565" s="1">
        <v>39052</v>
      </c>
      <c r="C565">
        <v>60862.294647216797</v>
      </c>
      <c r="D565">
        <f t="shared" si="17"/>
        <v>60.8622946472168</v>
      </c>
    </row>
    <row r="566" spans="1:4" x14ac:dyDescent="0.25">
      <c r="A566" t="str">
        <f t="shared" si="16"/>
        <v/>
      </c>
      <c r="B566" s="1">
        <v>39083</v>
      </c>
      <c r="C566">
        <v>61495.779724121094</v>
      </c>
      <c r="D566">
        <f t="shared" si="17"/>
        <v>61.495779724121093</v>
      </c>
    </row>
    <row r="567" spans="1:4" x14ac:dyDescent="0.25">
      <c r="A567" t="str">
        <f t="shared" si="16"/>
        <v/>
      </c>
      <c r="B567" s="1">
        <v>39114</v>
      </c>
      <c r="C567">
        <v>59549.380401611328</v>
      </c>
      <c r="D567">
        <f t="shared" si="17"/>
        <v>59.54938040161133</v>
      </c>
    </row>
    <row r="568" spans="1:4" x14ac:dyDescent="0.25">
      <c r="A568" t="str">
        <f t="shared" si="16"/>
        <v/>
      </c>
      <c r="B568" s="1">
        <v>39142</v>
      </c>
      <c r="C568">
        <v>56381.705444335938</v>
      </c>
      <c r="D568">
        <f t="shared" si="17"/>
        <v>56.381705444335935</v>
      </c>
    </row>
    <row r="569" spans="1:4" x14ac:dyDescent="0.25">
      <c r="A569" t="str">
        <f t="shared" si="16"/>
        <v/>
      </c>
      <c r="B569" s="1">
        <v>39173</v>
      </c>
      <c r="C569">
        <v>60234.580291748047</v>
      </c>
      <c r="D569">
        <f t="shared" si="17"/>
        <v>60.234580291748046</v>
      </c>
    </row>
    <row r="570" spans="1:4" x14ac:dyDescent="0.25">
      <c r="A570" t="str">
        <f t="shared" si="16"/>
        <v/>
      </c>
      <c r="B570" s="1">
        <v>39203</v>
      </c>
      <c r="C570">
        <v>63753.371276855469</v>
      </c>
      <c r="D570">
        <f t="shared" si="17"/>
        <v>63.753371276855468</v>
      </c>
    </row>
    <row r="571" spans="1:4" x14ac:dyDescent="0.25">
      <c r="A571" t="str">
        <f t="shared" si="16"/>
        <v/>
      </c>
      <c r="B571" s="1">
        <v>39234</v>
      </c>
      <c r="C571">
        <v>57375.590667724609</v>
      </c>
      <c r="D571">
        <f t="shared" si="17"/>
        <v>57.375590667724609</v>
      </c>
    </row>
    <row r="572" spans="1:4" x14ac:dyDescent="0.25">
      <c r="A572" t="str">
        <f t="shared" si="16"/>
        <v/>
      </c>
      <c r="B572" s="1">
        <v>39264</v>
      </c>
      <c r="C572">
        <v>63961.616882324219</v>
      </c>
      <c r="D572">
        <f t="shared" si="17"/>
        <v>63.961616882324222</v>
      </c>
    </row>
    <row r="573" spans="1:4" x14ac:dyDescent="0.25">
      <c r="A573" t="str">
        <f t="shared" si="16"/>
        <v/>
      </c>
      <c r="B573" s="1">
        <v>39295</v>
      </c>
      <c r="C573">
        <v>57857.898040771484</v>
      </c>
      <c r="D573">
        <f t="shared" si="17"/>
        <v>57.857898040771481</v>
      </c>
    </row>
    <row r="574" spans="1:4" x14ac:dyDescent="0.25">
      <c r="A574" t="str">
        <f t="shared" si="16"/>
        <v/>
      </c>
      <c r="B574" s="1">
        <v>39326</v>
      </c>
      <c r="C574">
        <v>56238.588043212891</v>
      </c>
      <c r="D574">
        <f t="shared" si="17"/>
        <v>56.238588043212893</v>
      </c>
    </row>
    <row r="575" spans="1:4" x14ac:dyDescent="0.25">
      <c r="A575" t="str">
        <f t="shared" si="16"/>
        <v/>
      </c>
      <c r="B575" s="1">
        <v>39356</v>
      </c>
      <c r="C575">
        <v>54575.992279052734</v>
      </c>
      <c r="D575">
        <f t="shared" si="17"/>
        <v>54.575992279052734</v>
      </c>
    </row>
    <row r="576" spans="1:4" x14ac:dyDescent="0.25">
      <c r="A576" t="str">
        <f t="shared" si="16"/>
        <v/>
      </c>
      <c r="B576" s="1">
        <v>39387</v>
      </c>
      <c r="C576">
        <v>54952.173767089844</v>
      </c>
      <c r="D576">
        <f t="shared" si="17"/>
        <v>54.952173767089846</v>
      </c>
    </row>
    <row r="577" spans="1:4" x14ac:dyDescent="0.25">
      <c r="A577" t="str">
        <f t="shared" si="16"/>
        <v/>
      </c>
      <c r="B577" s="1">
        <v>39417</v>
      </c>
      <c r="C577">
        <v>55001.440887451172</v>
      </c>
      <c r="D577">
        <f t="shared" si="17"/>
        <v>55.001440887451174</v>
      </c>
    </row>
    <row r="578" spans="1:4" x14ac:dyDescent="0.25">
      <c r="A578" t="str">
        <f t="shared" si="16"/>
        <v/>
      </c>
      <c r="B578" s="1">
        <v>39448</v>
      </c>
      <c r="C578">
        <v>50120.074127197266</v>
      </c>
      <c r="D578">
        <f t="shared" si="17"/>
        <v>50.120074127197263</v>
      </c>
    </row>
    <row r="579" spans="1:4" x14ac:dyDescent="0.25">
      <c r="A579" t="str">
        <f t="shared" ref="A579:A642" si="18">IF(AND(MOD(YEAR(B579),5)=0),YEAR(B579),"")</f>
        <v/>
      </c>
      <c r="B579" s="1">
        <v>39479</v>
      </c>
      <c r="C579">
        <v>44766.268615722656</v>
      </c>
      <c r="D579">
        <f t="shared" ref="D579:D642" si="19">C579/1000</f>
        <v>44.766268615722659</v>
      </c>
    </row>
    <row r="580" spans="1:4" x14ac:dyDescent="0.25">
      <c r="A580" t="str">
        <f t="shared" si="18"/>
        <v/>
      </c>
      <c r="B580" s="1">
        <v>39508</v>
      </c>
      <c r="C580">
        <v>43676.631622314453</v>
      </c>
      <c r="D580">
        <f t="shared" si="19"/>
        <v>43.676631622314453</v>
      </c>
    </row>
    <row r="581" spans="1:4" x14ac:dyDescent="0.25">
      <c r="A581" t="str">
        <f t="shared" si="18"/>
        <v/>
      </c>
      <c r="B581" s="1">
        <v>39539</v>
      </c>
      <c r="C581">
        <v>46221.474975585938</v>
      </c>
      <c r="D581">
        <f t="shared" si="19"/>
        <v>46.221474975585934</v>
      </c>
    </row>
    <row r="582" spans="1:4" x14ac:dyDescent="0.25">
      <c r="A582" t="str">
        <f t="shared" si="18"/>
        <v/>
      </c>
      <c r="B582" s="1">
        <v>39569</v>
      </c>
      <c r="C582">
        <v>43573.355285644531</v>
      </c>
      <c r="D582">
        <f t="shared" si="19"/>
        <v>43.573355285644531</v>
      </c>
    </row>
    <row r="583" spans="1:4" x14ac:dyDescent="0.25">
      <c r="A583" t="str">
        <f t="shared" si="18"/>
        <v/>
      </c>
      <c r="B583" s="1">
        <v>39600</v>
      </c>
      <c r="C583">
        <v>43298.72607421875</v>
      </c>
      <c r="D583">
        <f t="shared" si="19"/>
        <v>43.298726074218749</v>
      </c>
    </row>
    <row r="584" spans="1:4" x14ac:dyDescent="0.25">
      <c r="A584" t="str">
        <f t="shared" si="18"/>
        <v/>
      </c>
      <c r="B584" s="1">
        <v>39630</v>
      </c>
      <c r="C584">
        <v>41571.478118896484</v>
      </c>
      <c r="D584">
        <f t="shared" si="19"/>
        <v>41.571478118896486</v>
      </c>
    </row>
    <row r="585" spans="1:4" x14ac:dyDescent="0.25">
      <c r="A585" t="str">
        <f t="shared" si="18"/>
        <v/>
      </c>
      <c r="B585" s="1">
        <v>39661</v>
      </c>
      <c r="C585">
        <v>43100.672546386719</v>
      </c>
      <c r="D585">
        <f t="shared" si="19"/>
        <v>43.100672546386718</v>
      </c>
    </row>
    <row r="586" spans="1:4" x14ac:dyDescent="0.25">
      <c r="A586" t="str">
        <f t="shared" si="18"/>
        <v/>
      </c>
      <c r="B586" s="1">
        <v>39692</v>
      </c>
      <c r="C586">
        <v>47854.898132324219</v>
      </c>
      <c r="D586">
        <f t="shared" si="19"/>
        <v>47.854898132324216</v>
      </c>
    </row>
    <row r="587" spans="1:4" x14ac:dyDescent="0.25">
      <c r="A587" t="str">
        <f t="shared" si="18"/>
        <v/>
      </c>
      <c r="B587" s="1">
        <v>39722</v>
      </c>
      <c r="C587">
        <v>49363.347229003906</v>
      </c>
      <c r="D587">
        <f t="shared" si="19"/>
        <v>49.363347229003907</v>
      </c>
    </row>
    <row r="588" spans="1:4" x14ac:dyDescent="0.25">
      <c r="A588" t="str">
        <f t="shared" si="18"/>
        <v/>
      </c>
      <c r="B588" s="1">
        <v>39753</v>
      </c>
      <c r="C588">
        <v>50784.193664550781</v>
      </c>
      <c r="D588">
        <f t="shared" si="19"/>
        <v>50.784193664550784</v>
      </c>
    </row>
    <row r="589" spans="1:4" x14ac:dyDescent="0.25">
      <c r="A589" t="str">
        <f t="shared" si="18"/>
        <v/>
      </c>
      <c r="B589" s="1">
        <v>39783</v>
      </c>
      <c r="C589">
        <v>44309.443298339844</v>
      </c>
      <c r="D589">
        <f t="shared" si="19"/>
        <v>44.309443298339843</v>
      </c>
    </row>
    <row r="590" spans="1:4" x14ac:dyDescent="0.25">
      <c r="A590" t="str">
        <f t="shared" si="18"/>
        <v/>
      </c>
      <c r="B590" s="1">
        <v>39814</v>
      </c>
      <c r="C590">
        <v>45621.855590820313</v>
      </c>
      <c r="D590">
        <f t="shared" si="19"/>
        <v>45.62185559082031</v>
      </c>
    </row>
    <row r="591" spans="1:4" x14ac:dyDescent="0.25">
      <c r="A591" t="str">
        <f t="shared" si="18"/>
        <v/>
      </c>
      <c r="B591" s="1">
        <v>39845</v>
      </c>
      <c r="C591">
        <v>42892.765686035156</v>
      </c>
      <c r="D591">
        <f t="shared" si="19"/>
        <v>42.892765686035155</v>
      </c>
    </row>
    <row r="592" spans="1:4" x14ac:dyDescent="0.25">
      <c r="A592" t="str">
        <f t="shared" si="18"/>
        <v/>
      </c>
      <c r="B592" s="1">
        <v>39873</v>
      </c>
      <c r="C592">
        <v>39739.375</v>
      </c>
      <c r="D592">
        <f t="shared" si="19"/>
        <v>39.739375000000003</v>
      </c>
    </row>
    <row r="593" spans="1:4" x14ac:dyDescent="0.25">
      <c r="A593" t="str">
        <f t="shared" si="18"/>
        <v/>
      </c>
      <c r="B593" s="1">
        <v>39904</v>
      </c>
      <c r="C593">
        <v>36849.9765625</v>
      </c>
      <c r="D593">
        <f t="shared" si="19"/>
        <v>36.849976562499997</v>
      </c>
    </row>
    <row r="594" spans="1:4" x14ac:dyDescent="0.25">
      <c r="A594" t="str">
        <f t="shared" si="18"/>
        <v/>
      </c>
      <c r="B594" s="1">
        <v>39934</v>
      </c>
      <c r="C594">
        <v>38543.118408203125</v>
      </c>
      <c r="D594">
        <f t="shared" si="19"/>
        <v>38.543118408203128</v>
      </c>
    </row>
    <row r="595" spans="1:4" x14ac:dyDescent="0.25">
      <c r="A595" t="str">
        <f t="shared" si="18"/>
        <v/>
      </c>
      <c r="B595" s="1">
        <v>39965</v>
      </c>
      <c r="C595">
        <v>39535.133636474609</v>
      </c>
      <c r="D595">
        <f t="shared" si="19"/>
        <v>39.535133636474612</v>
      </c>
    </row>
    <row r="596" spans="1:4" x14ac:dyDescent="0.25">
      <c r="A596" t="str">
        <f t="shared" si="18"/>
        <v/>
      </c>
      <c r="B596" s="1">
        <v>39995</v>
      </c>
      <c r="C596">
        <v>39413.861389160156</v>
      </c>
      <c r="D596">
        <f t="shared" si="19"/>
        <v>39.413861389160154</v>
      </c>
    </row>
    <row r="597" spans="1:4" x14ac:dyDescent="0.25">
      <c r="A597" t="str">
        <f t="shared" si="18"/>
        <v/>
      </c>
      <c r="B597" s="1">
        <v>40026</v>
      </c>
      <c r="C597">
        <v>39708.613098144531</v>
      </c>
      <c r="D597">
        <f t="shared" si="19"/>
        <v>39.708613098144532</v>
      </c>
    </row>
    <row r="598" spans="1:4" x14ac:dyDescent="0.25">
      <c r="A598" t="str">
        <f t="shared" si="18"/>
        <v/>
      </c>
      <c r="B598" s="1">
        <v>40057</v>
      </c>
      <c r="C598">
        <v>34029.617736816406</v>
      </c>
      <c r="D598">
        <f t="shared" si="19"/>
        <v>34.029617736816405</v>
      </c>
    </row>
    <row r="599" spans="1:4" x14ac:dyDescent="0.25">
      <c r="A599" t="str">
        <f t="shared" si="18"/>
        <v/>
      </c>
      <c r="B599" s="1">
        <v>40087</v>
      </c>
      <c r="C599">
        <v>29451.987396240234</v>
      </c>
      <c r="D599">
        <f t="shared" si="19"/>
        <v>29.451987396240234</v>
      </c>
    </row>
    <row r="600" spans="1:4" x14ac:dyDescent="0.25">
      <c r="A600" t="str">
        <f t="shared" si="18"/>
        <v/>
      </c>
      <c r="B600" s="1">
        <v>40118</v>
      </c>
      <c r="C600">
        <v>30093.992828369141</v>
      </c>
      <c r="D600">
        <f t="shared" si="19"/>
        <v>30.093992828369142</v>
      </c>
    </row>
    <row r="601" spans="1:4" x14ac:dyDescent="0.25">
      <c r="A601" t="str">
        <f t="shared" si="18"/>
        <v/>
      </c>
      <c r="B601" s="1">
        <v>40148</v>
      </c>
      <c r="C601">
        <v>28273.070220947266</v>
      </c>
      <c r="D601">
        <f t="shared" si="19"/>
        <v>28.273070220947265</v>
      </c>
    </row>
    <row r="602" spans="1:4" x14ac:dyDescent="0.25">
      <c r="A602">
        <f t="shared" si="18"/>
        <v>2010</v>
      </c>
      <c r="B602" s="1">
        <v>40179</v>
      </c>
      <c r="C602">
        <v>28969.771087646484</v>
      </c>
      <c r="D602">
        <f t="shared" si="19"/>
        <v>28.969771087646485</v>
      </c>
    </row>
    <row r="603" spans="1:4" x14ac:dyDescent="0.25">
      <c r="A603">
        <f t="shared" si="18"/>
        <v>2010</v>
      </c>
      <c r="B603" s="1">
        <v>40210</v>
      </c>
      <c r="C603">
        <v>28083.65380859375</v>
      </c>
      <c r="D603">
        <f t="shared" si="19"/>
        <v>28.083653808593748</v>
      </c>
    </row>
    <row r="604" spans="1:4" x14ac:dyDescent="0.25">
      <c r="A604">
        <f t="shared" si="18"/>
        <v>2010</v>
      </c>
      <c r="B604" s="1">
        <v>40238</v>
      </c>
      <c r="C604">
        <v>28426.865081787109</v>
      </c>
      <c r="D604">
        <f t="shared" si="19"/>
        <v>28.42686508178711</v>
      </c>
    </row>
    <row r="605" spans="1:4" x14ac:dyDescent="0.25">
      <c r="A605">
        <f t="shared" si="18"/>
        <v>2010</v>
      </c>
      <c r="B605" s="1">
        <v>40269</v>
      </c>
      <c r="C605">
        <v>26264.827911376953</v>
      </c>
      <c r="D605">
        <f t="shared" si="19"/>
        <v>26.264827911376955</v>
      </c>
    </row>
    <row r="606" spans="1:4" x14ac:dyDescent="0.25">
      <c r="A606">
        <f t="shared" si="18"/>
        <v>2010</v>
      </c>
      <c r="B606" s="1">
        <v>40299</v>
      </c>
      <c r="C606">
        <v>26670.742340087891</v>
      </c>
      <c r="D606">
        <f t="shared" si="19"/>
        <v>26.670742340087891</v>
      </c>
    </row>
    <row r="607" spans="1:4" x14ac:dyDescent="0.25">
      <c r="A607">
        <f t="shared" si="18"/>
        <v>2010</v>
      </c>
      <c r="B607" s="1">
        <v>40330</v>
      </c>
      <c r="C607">
        <v>28056.699432373047</v>
      </c>
      <c r="D607">
        <f t="shared" si="19"/>
        <v>28.056699432373048</v>
      </c>
    </row>
    <row r="608" spans="1:4" x14ac:dyDescent="0.25">
      <c r="A608">
        <f t="shared" si="18"/>
        <v>2010</v>
      </c>
      <c r="B608" s="1">
        <v>40360</v>
      </c>
      <c r="C608">
        <v>26631.362243652344</v>
      </c>
      <c r="D608">
        <f t="shared" si="19"/>
        <v>26.631362243652344</v>
      </c>
    </row>
    <row r="609" spans="1:7" x14ac:dyDescent="0.25">
      <c r="A609">
        <f t="shared" si="18"/>
        <v>2010</v>
      </c>
      <c r="B609" s="1">
        <v>40391</v>
      </c>
      <c r="C609">
        <v>26133.923309326172</v>
      </c>
      <c r="D609">
        <f t="shared" si="19"/>
        <v>26.133923309326171</v>
      </c>
    </row>
    <row r="610" spans="1:7" x14ac:dyDescent="0.25">
      <c r="A610">
        <f t="shared" si="18"/>
        <v>2010</v>
      </c>
      <c r="B610" s="1">
        <v>40422</v>
      </c>
      <c r="C610">
        <v>27696.061584472656</v>
      </c>
      <c r="D610">
        <f t="shared" si="19"/>
        <v>27.696061584472655</v>
      </c>
    </row>
    <row r="611" spans="1:7" x14ac:dyDescent="0.25">
      <c r="A611">
        <f t="shared" si="18"/>
        <v>2010</v>
      </c>
      <c r="B611" s="1">
        <v>40452</v>
      </c>
      <c r="C611">
        <v>26437.018249511719</v>
      </c>
      <c r="D611">
        <f t="shared" si="19"/>
        <v>26.43701824951172</v>
      </c>
    </row>
    <row r="612" spans="1:7" x14ac:dyDescent="0.25">
      <c r="A612">
        <f t="shared" si="18"/>
        <v>2010</v>
      </c>
      <c r="B612" s="1">
        <v>40483</v>
      </c>
      <c r="C612">
        <v>27349.402954101563</v>
      </c>
      <c r="D612">
        <f t="shared" si="19"/>
        <v>27.349402954101564</v>
      </c>
    </row>
    <row r="613" spans="1:7" x14ac:dyDescent="0.25">
      <c r="A613">
        <f t="shared" si="18"/>
        <v>2010</v>
      </c>
      <c r="B613" s="1">
        <v>40513</v>
      </c>
      <c r="C613">
        <v>27949.032287597656</v>
      </c>
      <c r="D613">
        <f t="shared" si="19"/>
        <v>27.949032287597657</v>
      </c>
    </row>
    <row r="614" spans="1:7" x14ac:dyDescent="0.25">
      <c r="A614" t="str">
        <f t="shared" si="18"/>
        <v/>
      </c>
      <c r="B614" s="1">
        <v>40544</v>
      </c>
      <c r="C614">
        <v>27930.856994628906</v>
      </c>
      <c r="D614">
        <f t="shared" si="19"/>
        <v>27.930856994628908</v>
      </c>
    </row>
    <row r="615" spans="1:7" x14ac:dyDescent="0.25">
      <c r="A615" t="str">
        <f t="shared" si="18"/>
        <v/>
      </c>
      <c r="B615" s="1">
        <v>40575</v>
      </c>
      <c r="C615">
        <v>28167.029663085938</v>
      </c>
      <c r="D615">
        <f t="shared" si="19"/>
        <v>28.167029663085938</v>
      </c>
    </row>
    <row r="616" spans="1:7" x14ac:dyDescent="0.25">
      <c r="A616" t="str">
        <f t="shared" si="18"/>
        <v/>
      </c>
      <c r="B616" s="1">
        <v>40603</v>
      </c>
      <c r="C616">
        <v>25803.130187988281</v>
      </c>
      <c r="D616">
        <f t="shared" si="19"/>
        <v>25.80313018798828</v>
      </c>
    </row>
    <row r="617" spans="1:7" x14ac:dyDescent="0.25">
      <c r="A617" t="str">
        <f t="shared" si="18"/>
        <v/>
      </c>
      <c r="B617" s="1">
        <v>40634</v>
      </c>
      <c r="C617">
        <v>29439.196350097656</v>
      </c>
      <c r="D617">
        <f t="shared" si="19"/>
        <v>29.439196350097657</v>
      </c>
    </row>
    <row r="618" spans="1:7" x14ac:dyDescent="0.25">
      <c r="A618" t="str">
        <f t="shared" si="18"/>
        <v/>
      </c>
      <c r="B618" s="1">
        <v>40664</v>
      </c>
      <c r="C618">
        <v>30147.371063232422</v>
      </c>
      <c r="D618">
        <f t="shared" si="19"/>
        <v>30.147371063232423</v>
      </c>
    </row>
    <row r="619" spans="1:7" x14ac:dyDescent="0.25">
      <c r="A619" t="str">
        <f t="shared" si="18"/>
        <v/>
      </c>
      <c r="B619" s="1">
        <v>40695</v>
      </c>
      <c r="C619">
        <v>29475.763793945313</v>
      </c>
      <c r="D619">
        <f t="shared" si="19"/>
        <v>29.475763793945312</v>
      </c>
    </row>
    <row r="620" spans="1:7" x14ac:dyDescent="0.25">
      <c r="A620" t="str">
        <f t="shared" si="18"/>
        <v/>
      </c>
      <c r="B620" s="1">
        <v>40725</v>
      </c>
      <c r="C620">
        <v>30290.892150878906</v>
      </c>
      <c r="D620">
        <f t="shared" si="19"/>
        <v>30.290892150878907</v>
      </c>
    </row>
    <row r="621" spans="1:7" x14ac:dyDescent="0.25">
      <c r="A621" t="str">
        <f t="shared" si="18"/>
        <v/>
      </c>
      <c r="B621" s="1">
        <v>40756</v>
      </c>
      <c r="C621">
        <v>30368.222564697266</v>
      </c>
      <c r="D621">
        <f t="shared" si="19"/>
        <v>30.368222564697266</v>
      </c>
      <c r="G621" s="8">
        <f>12*AVERAGE(C614:C721)</f>
        <v>524123.53364874935</v>
      </c>
    </row>
    <row r="622" spans="1:7" x14ac:dyDescent="0.25">
      <c r="A622" t="str">
        <f t="shared" si="18"/>
        <v/>
      </c>
      <c r="B622" s="1">
        <v>40787</v>
      </c>
      <c r="C622">
        <v>30692.782043457031</v>
      </c>
      <c r="D622">
        <f t="shared" si="19"/>
        <v>30.692782043457033</v>
      </c>
    </row>
    <row r="623" spans="1:7" x14ac:dyDescent="0.25">
      <c r="A623" t="str">
        <f t="shared" si="18"/>
        <v/>
      </c>
      <c r="B623" s="1">
        <v>40817</v>
      </c>
      <c r="C623">
        <v>30229.646392822266</v>
      </c>
      <c r="D623">
        <f t="shared" si="19"/>
        <v>30.229646392822264</v>
      </c>
    </row>
    <row r="624" spans="1:7" x14ac:dyDescent="0.25">
      <c r="A624" t="str">
        <f t="shared" si="18"/>
        <v/>
      </c>
      <c r="B624" s="1">
        <v>40848</v>
      </c>
      <c r="C624">
        <v>30554.024810791016</v>
      </c>
      <c r="D624">
        <f t="shared" si="19"/>
        <v>30.554024810791017</v>
      </c>
    </row>
    <row r="625" spans="1:6" x14ac:dyDescent="0.25">
      <c r="A625" t="str">
        <f t="shared" si="18"/>
        <v/>
      </c>
      <c r="B625" s="1">
        <v>40878</v>
      </c>
      <c r="C625">
        <v>31548.482330322266</v>
      </c>
      <c r="D625">
        <f t="shared" si="19"/>
        <v>31.548482330322265</v>
      </c>
    </row>
    <row r="626" spans="1:6" x14ac:dyDescent="0.25">
      <c r="A626" t="str">
        <f t="shared" si="18"/>
        <v/>
      </c>
      <c r="B626" s="1">
        <v>40909</v>
      </c>
      <c r="C626">
        <v>31009.867828369141</v>
      </c>
      <c r="D626">
        <f t="shared" si="19"/>
        <v>31.009867828369142</v>
      </c>
      <c r="F626">
        <f>AVERAGE(C602:C721)</f>
        <v>42048.176359410601</v>
      </c>
    </row>
    <row r="627" spans="1:6" x14ac:dyDescent="0.25">
      <c r="A627" t="str">
        <f t="shared" si="18"/>
        <v/>
      </c>
      <c r="B627" s="1">
        <v>40940</v>
      </c>
      <c r="C627">
        <v>31930.433441162109</v>
      </c>
      <c r="D627">
        <f t="shared" si="19"/>
        <v>31.930433441162108</v>
      </c>
      <c r="F627">
        <f>AVERAGE(C650:C721)</f>
        <v>48314.985277777771</v>
      </c>
    </row>
    <row r="628" spans="1:6" x14ac:dyDescent="0.25">
      <c r="A628" t="str">
        <f t="shared" si="18"/>
        <v/>
      </c>
      <c r="B628" s="1">
        <v>40969</v>
      </c>
      <c r="C628">
        <v>29239.045989990234</v>
      </c>
      <c r="D628">
        <f t="shared" si="19"/>
        <v>29.239045989990235</v>
      </c>
    </row>
    <row r="629" spans="1:6" x14ac:dyDescent="0.25">
      <c r="A629" t="str">
        <f t="shared" si="18"/>
        <v/>
      </c>
      <c r="B629" s="1">
        <v>41000</v>
      </c>
      <c r="C629">
        <v>31967.557952880859</v>
      </c>
      <c r="D629">
        <f t="shared" si="19"/>
        <v>31.96755795288086</v>
      </c>
    </row>
    <row r="630" spans="1:6" x14ac:dyDescent="0.25">
      <c r="A630" t="str">
        <f t="shared" si="18"/>
        <v/>
      </c>
      <c r="B630" s="1">
        <v>41030</v>
      </c>
      <c r="C630">
        <v>35098.685119628906</v>
      </c>
      <c r="D630">
        <f t="shared" si="19"/>
        <v>35.098685119628904</v>
      </c>
    </row>
    <row r="631" spans="1:6" x14ac:dyDescent="0.25">
      <c r="A631" t="str">
        <f t="shared" si="18"/>
        <v/>
      </c>
      <c r="B631" s="1">
        <v>41061</v>
      </c>
      <c r="C631">
        <v>35651.10009765625</v>
      </c>
      <c r="D631">
        <f t="shared" si="19"/>
        <v>35.651100097656247</v>
      </c>
    </row>
    <row r="632" spans="1:6" x14ac:dyDescent="0.25">
      <c r="A632" t="str">
        <f t="shared" si="18"/>
        <v/>
      </c>
      <c r="B632" s="1">
        <v>41091</v>
      </c>
      <c r="C632">
        <v>37356.819030761719</v>
      </c>
      <c r="D632">
        <f t="shared" si="19"/>
        <v>37.35681903076172</v>
      </c>
    </row>
    <row r="633" spans="1:6" x14ac:dyDescent="0.25">
      <c r="A633" t="str">
        <f t="shared" si="18"/>
        <v/>
      </c>
      <c r="B633" s="1">
        <v>41122</v>
      </c>
      <c r="C633">
        <v>35740.45849609375</v>
      </c>
      <c r="D633">
        <f t="shared" si="19"/>
        <v>35.740458496093751</v>
      </c>
    </row>
    <row r="634" spans="1:6" x14ac:dyDescent="0.25">
      <c r="A634" t="str">
        <f t="shared" si="18"/>
        <v/>
      </c>
      <c r="B634" s="1">
        <v>41153</v>
      </c>
      <c r="C634">
        <v>34183.005859375</v>
      </c>
      <c r="D634">
        <f t="shared" si="19"/>
        <v>34.183005859375001</v>
      </c>
    </row>
    <row r="635" spans="1:6" x14ac:dyDescent="0.25">
      <c r="A635" t="str">
        <f t="shared" si="18"/>
        <v/>
      </c>
      <c r="B635" s="1">
        <v>41183</v>
      </c>
      <c r="C635">
        <v>36166.261322021484</v>
      </c>
      <c r="D635">
        <f t="shared" si="19"/>
        <v>36.166261322021484</v>
      </c>
    </row>
    <row r="636" spans="1:6" x14ac:dyDescent="0.25">
      <c r="A636" t="str">
        <f t="shared" si="18"/>
        <v/>
      </c>
      <c r="B636" s="1">
        <v>41214</v>
      </c>
      <c r="C636">
        <v>36502.930892944336</v>
      </c>
      <c r="D636">
        <f t="shared" si="19"/>
        <v>36.502930892944335</v>
      </c>
    </row>
    <row r="637" spans="1:6" x14ac:dyDescent="0.25">
      <c r="A637" t="str">
        <f t="shared" si="18"/>
        <v/>
      </c>
      <c r="B637" s="1">
        <v>41244</v>
      </c>
      <c r="C637">
        <v>36159.087860107422</v>
      </c>
      <c r="D637">
        <f t="shared" si="19"/>
        <v>36.159087860107419</v>
      </c>
    </row>
    <row r="638" spans="1:6" x14ac:dyDescent="0.25">
      <c r="A638" t="str">
        <f t="shared" si="18"/>
        <v/>
      </c>
      <c r="B638" s="1">
        <v>41275</v>
      </c>
      <c r="C638">
        <v>36702.024322509766</v>
      </c>
      <c r="D638">
        <f t="shared" si="19"/>
        <v>36.702024322509764</v>
      </c>
    </row>
    <row r="639" spans="1:6" x14ac:dyDescent="0.25">
      <c r="A639" t="str">
        <f t="shared" si="18"/>
        <v/>
      </c>
      <c r="B639" s="1">
        <v>41306</v>
      </c>
      <c r="C639">
        <v>34870.831573486328</v>
      </c>
      <c r="D639">
        <f t="shared" si="19"/>
        <v>34.870831573486328</v>
      </c>
    </row>
    <row r="640" spans="1:6" x14ac:dyDescent="0.25">
      <c r="A640" t="str">
        <f t="shared" si="18"/>
        <v/>
      </c>
      <c r="B640" s="1">
        <v>41334</v>
      </c>
      <c r="C640">
        <v>34383.299652099609</v>
      </c>
      <c r="D640">
        <f t="shared" si="19"/>
        <v>34.383299652099609</v>
      </c>
    </row>
    <row r="641" spans="1:4" x14ac:dyDescent="0.25">
      <c r="A641" t="str">
        <f t="shared" si="18"/>
        <v/>
      </c>
      <c r="B641" s="1">
        <v>41365</v>
      </c>
      <c r="C641">
        <v>35889.043121337891</v>
      </c>
      <c r="D641">
        <f t="shared" si="19"/>
        <v>35.889043121337892</v>
      </c>
    </row>
    <row r="642" spans="1:4" x14ac:dyDescent="0.25">
      <c r="A642" t="str">
        <f t="shared" si="18"/>
        <v/>
      </c>
      <c r="B642" s="1">
        <v>41395</v>
      </c>
      <c r="C642">
        <v>39278.366516113281</v>
      </c>
      <c r="D642">
        <f t="shared" si="19"/>
        <v>39.27836651611328</v>
      </c>
    </row>
    <row r="643" spans="1:4" x14ac:dyDescent="0.25">
      <c r="A643" t="str">
        <f t="shared" ref="A643:A706" si="20">IF(AND(MOD(YEAR(B643),5)=0),YEAR(B643),"")</f>
        <v/>
      </c>
      <c r="B643" s="1">
        <v>41426</v>
      </c>
      <c r="C643">
        <v>40894.362854003906</v>
      </c>
      <c r="D643">
        <f t="shared" ref="D643:D706" si="21">C643/1000</f>
        <v>40.894362854003909</v>
      </c>
    </row>
    <row r="644" spans="1:4" x14ac:dyDescent="0.25">
      <c r="A644" t="str">
        <f t="shared" si="20"/>
        <v/>
      </c>
      <c r="B644" s="1">
        <v>41456</v>
      </c>
      <c r="C644">
        <v>41842.108337402344</v>
      </c>
      <c r="D644">
        <f t="shared" si="21"/>
        <v>41.842108337402344</v>
      </c>
    </row>
    <row r="645" spans="1:4" x14ac:dyDescent="0.25">
      <c r="A645" t="str">
        <f t="shared" si="20"/>
        <v/>
      </c>
      <c r="B645" s="1">
        <v>41487</v>
      </c>
      <c r="C645">
        <v>49218.588592529297</v>
      </c>
      <c r="D645">
        <f t="shared" si="21"/>
        <v>49.218588592529294</v>
      </c>
    </row>
    <row r="646" spans="1:4" x14ac:dyDescent="0.25">
      <c r="A646" t="str">
        <f t="shared" si="20"/>
        <v/>
      </c>
      <c r="B646" s="1">
        <v>41518</v>
      </c>
      <c r="C646">
        <v>56346.721008300781</v>
      </c>
      <c r="D646">
        <f t="shared" si="21"/>
        <v>56.346721008300783</v>
      </c>
    </row>
    <row r="647" spans="1:4" x14ac:dyDescent="0.25">
      <c r="A647" t="str">
        <f t="shared" si="20"/>
        <v/>
      </c>
      <c r="B647" s="1">
        <v>41548</v>
      </c>
      <c r="C647">
        <v>42257.849395751953</v>
      </c>
      <c r="D647">
        <f t="shared" si="21"/>
        <v>42.257849395751954</v>
      </c>
    </row>
    <row r="648" spans="1:4" x14ac:dyDescent="0.25">
      <c r="A648" t="str">
        <f t="shared" si="20"/>
        <v/>
      </c>
      <c r="B648" s="1">
        <v>41579</v>
      </c>
      <c r="C648">
        <v>32940.667816162109</v>
      </c>
      <c r="D648">
        <f t="shared" si="21"/>
        <v>32.940667816162112</v>
      </c>
    </row>
    <row r="649" spans="1:4" x14ac:dyDescent="0.25">
      <c r="A649" t="str">
        <f t="shared" si="20"/>
        <v/>
      </c>
      <c r="B649" s="1">
        <v>41609</v>
      </c>
      <c r="C649">
        <v>28156.347412109375</v>
      </c>
      <c r="D649">
        <f t="shared" si="21"/>
        <v>28.156347412109376</v>
      </c>
    </row>
    <row r="650" spans="1:4" x14ac:dyDescent="0.25">
      <c r="A650" t="str">
        <f t="shared" si="20"/>
        <v/>
      </c>
      <c r="B650" s="1">
        <v>41640</v>
      </c>
      <c r="C650">
        <v>37338.47</v>
      </c>
      <c r="D650">
        <f t="shared" si="21"/>
        <v>37.338470000000001</v>
      </c>
    </row>
    <row r="651" spans="1:4" x14ac:dyDescent="0.25">
      <c r="A651" t="str">
        <f t="shared" si="20"/>
        <v/>
      </c>
      <c r="B651" s="1">
        <v>41671</v>
      </c>
      <c r="C651">
        <v>36450.620000000003</v>
      </c>
      <c r="D651">
        <f t="shared" si="21"/>
        <v>36.450620000000001</v>
      </c>
    </row>
    <row r="652" spans="1:4" x14ac:dyDescent="0.25">
      <c r="A652" t="str">
        <f t="shared" si="20"/>
        <v/>
      </c>
      <c r="B652" s="1">
        <v>41699</v>
      </c>
      <c r="C652">
        <v>32712.13</v>
      </c>
      <c r="D652">
        <f t="shared" si="21"/>
        <v>32.712130000000002</v>
      </c>
    </row>
    <row r="653" spans="1:4" x14ac:dyDescent="0.25">
      <c r="A653" t="str">
        <f t="shared" si="20"/>
        <v/>
      </c>
      <c r="B653" s="1">
        <v>41730</v>
      </c>
      <c r="C653">
        <v>43652.9</v>
      </c>
      <c r="D653">
        <f t="shared" si="21"/>
        <v>43.652900000000002</v>
      </c>
    </row>
    <row r="654" spans="1:4" x14ac:dyDescent="0.25">
      <c r="A654" t="str">
        <f t="shared" si="20"/>
        <v/>
      </c>
      <c r="B654" s="1">
        <v>41760</v>
      </c>
      <c r="C654">
        <v>49657.62</v>
      </c>
      <c r="D654">
        <f t="shared" si="21"/>
        <v>49.657620000000001</v>
      </c>
    </row>
    <row r="655" spans="1:4" x14ac:dyDescent="0.25">
      <c r="A655" t="str">
        <f t="shared" si="20"/>
        <v/>
      </c>
      <c r="B655" s="1">
        <v>41791</v>
      </c>
      <c r="C655">
        <v>56731.61</v>
      </c>
      <c r="D655">
        <f t="shared" si="21"/>
        <v>56.731610000000003</v>
      </c>
    </row>
    <row r="656" spans="1:4" x14ac:dyDescent="0.25">
      <c r="A656" t="str">
        <f t="shared" si="20"/>
        <v/>
      </c>
      <c r="B656" s="1">
        <v>41821</v>
      </c>
      <c r="C656">
        <v>58401.61</v>
      </c>
      <c r="D656">
        <f t="shared" si="21"/>
        <v>58.401609999999998</v>
      </c>
    </row>
    <row r="657" spans="1:4" x14ac:dyDescent="0.25">
      <c r="A657" t="str">
        <f t="shared" si="20"/>
        <v/>
      </c>
      <c r="B657" s="1">
        <v>41852</v>
      </c>
      <c r="C657">
        <v>61333.18</v>
      </c>
      <c r="D657">
        <f t="shared" si="21"/>
        <v>61.333179999999999</v>
      </c>
    </row>
    <row r="658" spans="1:4" x14ac:dyDescent="0.25">
      <c r="A658" t="str">
        <f t="shared" si="20"/>
        <v/>
      </c>
      <c r="B658" s="1">
        <v>41883</v>
      </c>
      <c r="C658">
        <v>70186.7</v>
      </c>
      <c r="D658">
        <f t="shared" si="21"/>
        <v>70.186700000000002</v>
      </c>
    </row>
    <row r="659" spans="1:4" x14ac:dyDescent="0.25">
      <c r="A659" t="str">
        <f t="shared" si="20"/>
        <v/>
      </c>
      <c r="B659" s="1">
        <v>41913</v>
      </c>
      <c r="C659">
        <v>50478.77</v>
      </c>
      <c r="D659">
        <f t="shared" si="21"/>
        <v>50.478769999999997</v>
      </c>
    </row>
    <row r="660" spans="1:4" x14ac:dyDescent="0.25">
      <c r="A660" t="str">
        <f t="shared" si="20"/>
        <v/>
      </c>
      <c r="B660" s="1">
        <v>41944</v>
      </c>
      <c r="C660">
        <v>40306.589999999997</v>
      </c>
      <c r="D660">
        <f t="shared" si="21"/>
        <v>40.30659</v>
      </c>
    </row>
    <row r="661" spans="1:4" x14ac:dyDescent="0.25">
      <c r="A661" t="str">
        <f t="shared" si="20"/>
        <v/>
      </c>
      <c r="B661" s="1">
        <v>41974</v>
      </c>
      <c r="C661">
        <v>34933.160000000003</v>
      </c>
      <c r="D661">
        <f t="shared" si="21"/>
        <v>34.933160000000001</v>
      </c>
    </row>
    <row r="662" spans="1:4" x14ac:dyDescent="0.25">
      <c r="A662">
        <f t="shared" si="20"/>
        <v>2015</v>
      </c>
      <c r="B662" s="1">
        <v>42005</v>
      </c>
      <c r="C662">
        <v>32143.26</v>
      </c>
      <c r="D662">
        <f t="shared" si="21"/>
        <v>32.143259999999998</v>
      </c>
    </row>
    <row r="663" spans="1:4" x14ac:dyDescent="0.25">
      <c r="A663">
        <f t="shared" si="20"/>
        <v>2015</v>
      </c>
      <c r="B663" s="1">
        <v>42036</v>
      </c>
      <c r="C663">
        <v>30840.77</v>
      </c>
      <c r="D663">
        <f t="shared" si="21"/>
        <v>30.840769999999999</v>
      </c>
    </row>
    <row r="664" spans="1:4" x14ac:dyDescent="0.25">
      <c r="A664">
        <f t="shared" si="20"/>
        <v>2015</v>
      </c>
      <c r="B664" s="1">
        <v>42064</v>
      </c>
      <c r="C664">
        <v>30665.57</v>
      </c>
      <c r="D664">
        <f t="shared" si="21"/>
        <v>30.665569999999999</v>
      </c>
    </row>
    <row r="665" spans="1:4" x14ac:dyDescent="0.25">
      <c r="A665">
        <f t="shared" si="20"/>
        <v>2015</v>
      </c>
      <c r="B665" s="1">
        <v>42095</v>
      </c>
      <c r="C665">
        <v>37021.980000000003</v>
      </c>
      <c r="D665">
        <f t="shared" si="21"/>
        <v>37.021980000000006</v>
      </c>
    </row>
    <row r="666" spans="1:4" x14ac:dyDescent="0.25">
      <c r="A666">
        <f t="shared" si="20"/>
        <v>2015</v>
      </c>
      <c r="B666" s="1">
        <v>42125</v>
      </c>
      <c r="C666">
        <v>38101.449999999997</v>
      </c>
      <c r="D666">
        <f t="shared" si="21"/>
        <v>38.10145</v>
      </c>
    </row>
    <row r="667" spans="1:4" x14ac:dyDescent="0.25">
      <c r="A667">
        <f t="shared" si="20"/>
        <v>2015</v>
      </c>
      <c r="B667" s="1">
        <v>42156</v>
      </c>
      <c r="C667">
        <v>38397.480000000003</v>
      </c>
      <c r="D667">
        <f t="shared" si="21"/>
        <v>38.397480000000002</v>
      </c>
    </row>
    <row r="668" spans="1:4" x14ac:dyDescent="0.25">
      <c r="A668">
        <f t="shared" si="20"/>
        <v>2015</v>
      </c>
      <c r="B668" s="1">
        <v>42186</v>
      </c>
      <c r="C668">
        <v>37533.47</v>
      </c>
      <c r="D668">
        <f t="shared" si="21"/>
        <v>37.533470000000001</v>
      </c>
    </row>
    <row r="669" spans="1:4" x14ac:dyDescent="0.25">
      <c r="A669">
        <f t="shared" si="20"/>
        <v>2015</v>
      </c>
      <c r="B669" s="1">
        <v>42217</v>
      </c>
      <c r="C669">
        <v>36420.35</v>
      </c>
      <c r="D669">
        <f t="shared" si="21"/>
        <v>36.420349999999999</v>
      </c>
    </row>
    <row r="670" spans="1:4" x14ac:dyDescent="0.25">
      <c r="A670">
        <f t="shared" si="20"/>
        <v>2015</v>
      </c>
      <c r="B670" s="1">
        <v>42248</v>
      </c>
      <c r="C670">
        <v>40594.339999999997</v>
      </c>
      <c r="D670">
        <f t="shared" si="21"/>
        <v>40.594339999999995</v>
      </c>
    </row>
    <row r="671" spans="1:4" x14ac:dyDescent="0.25">
      <c r="A671">
        <f t="shared" si="20"/>
        <v>2015</v>
      </c>
      <c r="B671" s="1">
        <v>42278</v>
      </c>
      <c r="C671">
        <v>40249.57</v>
      </c>
      <c r="D671">
        <f t="shared" si="21"/>
        <v>40.249569999999999</v>
      </c>
    </row>
    <row r="672" spans="1:4" x14ac:dyDescent="0.25">
      <c r="A672">
        <f t="shared" si="20"/>
        <v>2015</v>
      </c>
      <c r="B672" s="1">
        <v>42309</v>
      </c>
      <c r="C672">
        <v>43042.06</v>
      </c>
      <c r="D672">
        <f t="shared" si="21"/>
        <v>43.042059999999999</v>
      </c>
    </row>
    <row r="673" spans="1:4" x14ac:dyDescent="0.25">
      <c r="A673">
        <f t="shared" si="20"/>
        <v>2015</v>
      </c>
      <c r="B673" s="1">
        <v>42339</v>
      </c>
      <c r="C673">
        <v>42416.06</v>
      </c>
      <c r="D673">
        <f t="shared" si="21"/>
        <v>42.416059999999995</v>
      </c>
    </row>
    <row r="674" spans="1:4" x14ac:dyDescent="0.25">
      <c r="A674" t="str">
        <f t="shared" si="20"/>
        <v/>
      </c>
      <c r="B674" s="1">
        <v>42370</v>
      </c>
      <c r="C674">
        <v>40744.46</v>
      </c>
      <c r="D674">
        <f t="shared" si="21"/>
        <v>40.744459999999997</v>
      </c>
    </row>
    <row r="675" spans="1:4" x14ac:dyDescent="0.25">
      <c r="A675" t="str">
        <f t="shared" si="20"/>
        <v/>
      </c>
      <c r="B675" s="1">
        <v>42401</v>
      </c>
      <c r="C675">
        <v>42113.53</v>
      </c>
      <c r="D675">
        <f t="shared" si="21"/>
        <v>42.113529999999997</v>
      </c>
    </row>
    <row r="676" spans="1:4" x14ac:dyDescent="0.25">
      <c r="A676" t="str">
        <f t="shared" si="20"/>
        <v/>
      </c>
      <c r="B676" s="1">
        <v>42430</v>
      </c>
      <c r="C676">
        <v>44012.7</v>
      </c>
      <c r="D676">
        <f t="shared" si="21"/>
        <v>44.012699999999995</v>
      </c>
    </row>
    <row r="677" spans="1:4" x14ac:dyDescent="0.25">
      <c r="A677" t="str">
        <f t="shared" si="20"/>
        <v/>
      </c>
      <c r="B677" s="1">
        <v>42461</v>
      </c>
      <c r="C677">
        <v>40505.339999999997</v>
      </c>
      <c r="D677">
        <f t="shared" si="21"/>
        <v>40.505339999999997</v>
      </c>
    </row>
    <row r="678" spans="1:4" x14ac:dyDescent="0.25">
      <c r="A678" t="str">
        <f t="shared" si="20"/>
        <v/>
      </c>
      <c r="B678" s="1">
        <v>42491</v>
      </c>
      <c r="C678">
        <v>44331.06</v>
      </c>
      <c r="D678">
        <f t="shared" si="21"/>
        <v>44.331060000000001</v>
      </c>
    </row>
    <row r="679" spans="1:4" x14ac:dyDescent="0.25">
      <c r="A679" t="str">
        <f t="shared" si="20"/>
        <v/>
      </c>
      <c r="B679" s="1">
        <v>42522</v>
      </c>
      <c r="C679">
        <v>44254.9</v>
      </c>
      <c r="D679">
        <f t="shared" si="21"/>
        <v>44.254899999999999</v>
      </c>
    </row>
    <row r="680" spans="1:4" x14ac:dyDescent="0.25">
      <c r="A680" t="str">
        <f t="shared" si="20"/>
        <v/>
      </c>
      <c r="B680" s="1">
        <v>42552</v>
      </c>
      <c r="C680">
        <v>46999.08</v>
      </c>
      <c r="D680">
        <f t="shared" si="21"/>
        <v>46.999079999999999</v>
      </c>
    </row>
    <row r="681" spans="1:4" x14ac:dyDescent="0.25">
      <c r="A681" t="str">
        <f t="shared" si="20"/>
        <v/>
      </c>
      <c r="B681" s="1">
        <v>42583</v>
      </c>
      <c r="C681">
        <v>50102.52</v>
      </c>
      <c r="D681">
        <f t="shared" si="21"/>
        <v>50.102519999999998</v>
      </c>
    </row>
    <row r="682" spans="1:4" x14ac:dyDescent="0.25">
      <c r="A682" t="str">
        <f t="shared" si="20"/>
        <v/>
      </c>
      <c r="B682" s="1">
        <v>42614</v>
      </c>
      <c r="C682">
        <v>46761.38</v>
      </c>
      <c r="D682">
        <f t="shared" si="21"/>
        <v>46.761379999999996</v>
      </c>
    </row>
    <row r="683" spans="1:4" x14ac:dyDescent="0.25">
      <c r="A683" t="str">
        <f t="shared" si="20"/>
        <v/>
      </c>
      <c r="B683" s="1">
        <v>42644</v>
      </c>
      <c r="C683">
        <v>48729.35</v>
      </c>
      <c r="D683">
        <f t="shared" si="21"/>
        <v>48.729349999999997</v>
      </c>
    </row>
    <row r="684" spans="1:4" x14ac:dyDescent="0.25">
      <c r="A684" t="str">
        <f t="shared" si="20"/>
        <v/>
      </c>
      <c r="B684" s="1">
        <v>42675</v>
      </c>
      <c r="C684">
        <v>52223.24</v>
      </c>
      <c r="D684">
        <f t="shared" si="21"/>
        <v>52.223239999999997</v>
      </c>
    </row>
    <row r="685" spans="1:4" x14ac:dyDescent="0.25">
      <c r="A685" t="str">
        <f t="shared" si="20"/>
        <v/>
      </c>
      <c r="B685" s="1">
        <v>42705</v>
      </c>
      <c r="C685">
        <v>57824.17</v>
      </c>
      <c r="D685">
        <f t="shared" si="21"/>
        <v>57.824169999999995</v>
      </c>
    </row>
    <row r="686" spans="1:4" x14ac:dyDescent="0.25">
      <c r="A686" t="str">
        <f t="shared" si="20"/>
        <v/>
      </c>
      <c r="B686" s="1">
        <v>42736</v>
      </c>
      <c r="C686">
        <v>61235.25</v>
      </c>
      <c r="D686">
        <f t="shared" si="21"/>
        <v>61.235250000000001</v>
      </c>
    </row>
    <row r="687" spans="1:4" x14ac:dyDescent="0.25">
      <c r="A687" t="str">
        <f t="shared" si="20"/>
        <v/>
      </c>
      <c r="B687" s="1">
        <v>42767</v>
      </c>
      <c r="C687">
        <v>58984.4</v>
      </c>
      <c r="D687">
        <f t="shared" si="21"/>
        <v>58.984400000000001</v>
      </c>
    </row>
    <row r="688" spans="1:4" x14ac:dyDescent="0.25">
      <c r="A688" t="str">
        <f t="shared" si="20"/>
        <v/>
      </c>
      <c r="B688" s="1">
        <v>42795</v>
      </c>
      <c r="C688">
        <v>54282.35</v>
      </c>
      <c r="D688">
        <f t="shared" si="21"/>
        <v>54.282350000000001</v>
      </c>
    </row>
    <row r="689" spans="1:4" x14ac:dyDescent="0.25">
      <c r="A689" t="str">
        <f t="shared" si="20"/>
        <v/>
      </c>
      <c r="B689" s="1">
        <v>42826</v>
      </c>
      <c r="C689">
        <v>50875.65</v>
      </c>
      <c r="D689">
        <f t="shared" si="21"/>
        <v>50.87565</v>
      </c>
    </row>
    <row r="690" spans="1:4" x14ac:dyDescent="0.25">
      <c r="A690" t="str">
        <f t="shared" si="20"/>
        <v/>
      </c>
      <c r="B690" s="1">
        <v>42856</v>
      </c>
      <c r="C690">
        <v>27338.3</v>
      </c>
      <c r="D690">
        <f t="shared" si="21"/>
        <v>27.3383</v>
      </c>
    </row>
    <row r="691" spans="1:4" x14ac:dyDescent="0.25">
      <c r="A691" t="str">
        <f t="shared" si="20"/>
        <v/>
      </c>
      <c r="B691" s="1">
        <v>42887</v>
      </c>
      <c r="C691">
        <v>15643.74</v>
      </c>
      <c r="D691">
        <f t="shared" si="21"/>
        <v>15.643739999999999</v>
      </c>
    </row>
    <row r="692" spans="1:4" x14ac:dyDescent="0.25">
      <c r="A692" t="str">
        <f t="shared" si="20"/>
        <v/>
      </c>
      <c r="B692" s="1">
        <v>42917</v>
      </c>
      <c r="C692">
        <v>15191.73</v>
      </c>
      <c r="D692">
        <f t="shared" si="21"/>
        <v>15.19173</v>
      </c>
    </row>
    <row r="693" spans="1:4" x14ac:dyDescent="0.25">
      <c r="A693" t="str">
        <f t="shared" si="20"/>
        <v/>
      </c>
      <c r="B693" s="1">
        <v>42948</v>
      </c>
      <c r="C693">
        <v>18384.13</v>
      </c>
      <c r="D693">
        <f t="shared" si="21"/>
        <v>18.384130000000003</v>
      </c>
    </row>
    <row r="694" spans="1:4" x14ac:dyDescent="0.25">
      <c r="A694" t="str">
        <f t="shared" si="20"/>
        <v/>
      </c>
      <c r="B694" s="1">
        <v>42979</v>
      </c>
      <c r="C694">
        <v>22100.65</v>
      </c>
      <c r="D694">
        <f t="shared" si="21"/>
        <v>22.100650000000002</v>
      </c>
    </row>
    <row r="695" spans="1:4" x14ac:dyDescent="0.25">
      <c r="A695" t="str">
        <f t="shared" si="20"/>
        <v/>
      </c>
      <c r="B695" s="1">
        <v>43009</v>
      </c>
      <c r="C695">
        <v>26017.23</v>
      </c>
      <c r="D695">
        <f t="shared" si="21"/>
        <v>26.017229999999998</v>
      </c>
    </row>
    <row r="696" spans="1:4" x14ac:dyDescent="0.25">
      <c r="A696" t="str">
        <f t="shared" si="20"/>
        <v/>
      </c>
      <c r="B696" s="1">
        <v>43040</v>
      </c>
      <c r="C696">
        <v>30946.84</v>
      </c>
      <c r="D696">
        <f t="shared" si="21"/>
        <v>30.946840000000002</v>
      </c>
    </row>
    <row r="697" spans="1:4" x14ac:dyDescent="0.25">
      <c r="A697" t="str">
        <f t="shared" si="20"/>
        <v/>
      </c>
      <c r="B697" s="1">
        <v>43070</v>
      </c>
      <c r="C697">
        <v>32161.49</v>
      </c>
      <c r="D697">
        <f t="shared" si="21"/>
        <v>32.161490000000001</v>
      </c>
    </row>
    <row r="698" spans="1:4" x14ac:dyDescent="0.25">
      <c r="A698" t="str">
        <f t="shared" si="20"/>
        <v/>
      </c>
      <c r="B698" s="1">
        <v>43101</v>
      </c>
      <c r="C698">
        <v>32489.32</v>
      </c>
      <c r="D698">
        <f t="shared" si="21"/>
        <v>32.489319999999999</v>
      </c>
    </row>
    <row r="699" spans="1:4" x14ac:dyDescent="0.25">
      <c r="A699" t="str">
        <f t="shared" si="20"/>
        <v/>
      </c>
      <c r="B699" s="1">
        <v>43132</v>
      </c>
      <c r="C699">
        <v>36714.089999999997</v>
      </c>
      <c r="D699">
        <f t="shared" si="21"/>
        <v>36.714089999999999</v>
      </c>
    </row>
    <row r="700" spans="1:4" x14ac:dyDescent="0.25">
      <c r="A700" t="str">
        <f t="shared" si="20"/>
        <v/>
      </c>
      <c r="B700" s="1">
        <v>43160</v>
      </c>
      <c r="C700">
        <v>38612.93</v>
      </c>
      <c r="D700">
        <f t="shared" si="21"/>
        <v>38.612929999999999</v>
      </c>
    </row>
    <row r="701" spans="1:4" x14ac:dyDescent="0.25">
      <c r="A701" t="str">
        <f t="shared" si="20"/>
        <v/>
      </c>
      <c r="B701" s="1">
        <v>43191</v>
      </c>
      <c r="C701">
        <v>42874.07</v>
      </c>
      <c r="D701">
        <f t="shared" si="21"/>
        <v>42.874070000000003</v>
      </c>
    </row>
    <row r="702" spans="1:4" x14ac:dyDescent="0.25">
      <c r="A702" t="str">
        <f t="shared" si="20"/>
        <v/>
      </c>
      <c r="B702" s="1">
        <v>43221</v>
      </c>
      <c r="C702">
        <v>42552.26</v>
      </c>
      <c r="D702">
        <f t="shared" si="21"/>
        <v>42.552260000000004</v>
      </c>
    </row>
    <row r="703" spans="1:4" x14ac:dyDescent="0.25">
      <c r="A703" t="str">
        <f t="shared" si="20"/>
        <v/>
      </c>
      <c r="B703" s="1">
        <v>43252</v>
      </c>
      <c r="C703">
        <v>45990.41</v>
      </c>
      <c r="D703">
        <f t="shared" si="21"/>
        <v>45.990410000000004</v>
      </c>
    </row>
    <row r="704" spans="1:4" x14ac:dyDescent="0.25">
      <c r="A704" t="str">
        <f t="shared" si="20"/>
        <v/>
      </c>
      <c r="B704" s="1">
        <v>43282</v>
      </c>
      <c r="C704">
        <v>48458.720000000001</v>
      </c>
      <c r="D704">
        <f t="shared" si="21"/>
        <v>48.45872</v>
      </c>
    </row>
    <row r="705" spans="1:4" x14ac:dyDescent="0.25">
      <c r="A705" t="str">
        <f t="shared" si="20"/>
        <v/>
      </c>
      <c r="B705" s="1">
        <v>43313</v>
      </c>
      <c r="C705">
        <v>48620.14</v>
      </c>
      <c r="D705">
        <f t="shared" si="21"/>
        <v>48.620139999999999</v>
      </c>
    </row>
    <row r="706" spans="1:4" x14ac:dyDescent="0.25">
      <c r="A706" t="str">
        <f t="shared" si="20"/>
        <v/>
      </c>
      <c r="B706" s="1">
        <v>43344</v>
      </c>
      <c r="C706">
        <v>43150.63</v>
      </c>
      <c r="D706">
        <f t="shared" si="21"/>
        <v>43.15063</v>
      </c>
    </row>
    <row r="707" spans="1:4" x14ac:dyDescent="0.25">
      <c r="A707" t="str">
        <f t="shared" ref="A707:A770" si="22">IF(AND(MOD(YEAR(B707),5)=0),YEAR(B707),"")</f>
        <v/>
      </c>
      <c r="B707" s="1">
        <v>43374</v>
      </c>
      <c r="C707">
        <v>41077.51</v>
      </c>
      <c r="D707">
        <f t="shared" ref="D707:D770" si="23">C707/1000</f>
        <v>41.077510000000004</v>
      </c>
    </row>
    <row r="708" spans="1:4" x14ac:dyDescent="0.25">
      <c r="A708" t="str">
        <f t="shared" si="22"/>
        <v/>
      </c>
      <c r="B708" s="1">
        <v>43405</v>
      </c>
      <c r="C708">
        <v>46660.66</v>
      </c>
      <c r="D708">
        <f t="shared" si="23"/>
        <v>46.66066</v>
      </c>
    </row>
    <row r="709" spans="1:4" x14ac:dyDescent="0.25">
      <c r="A709" t="str">
        <f t="shared" si="22"/>
        <v/>
      </c>
      <c r="B709" s="1">
        <v>43435</v>
      </c>
      <c r="C709">
        <v>51577.63</v>
      </c>
      <c r="D709">
        <f t="shared" si="23"/>
        <v>51.577629999999999</v>
      </c>
    </row>
    <row r="710" spans="1:4" x14ac:dyDescent="0.25">
      <c r="A710" t="str">
        <f t="shared" si="22"/>
        <v/>
      </c>
      <c r="B710" s="1">
        <v>43466</v>
      </c>
      <c r="C710">
        <v>58307.5</v>
      </c>
      <c r="D710">
        <f t="shared" si="23"/>
        <v>58.307499999999997</v>
      </c>
    </row>
    <row r="711" spans="1:4" x14ac:dyDescent="0.25">
      <c r="A711" t="str">
        <f t="shared" si="22"/>
        <v/>
      </c>
      <c r="B711" s="1">
        <v>43497</v>
      </c>
      <c r="C711">
        <v>60069.42</v>
      </c>
      <c r="D711">
        <f t="shared" si="23"/>
        <v>60.069420000000001</v>
      </c>
    </row>
    <row r="712" spans="1:4" x14ac:dyDescent="0.25">
      <c r="A712" t="str">
        <f t="shared" si="22"/>
        <v/>
      </c>
      <c r="B712" s="1">
        <v>43525</v>
      </c>
      <c r="C712">
        <v>59349.77</v>
      </c>
      <c r="D712">
        <f t="shared" si="23"/>
        <v>59.349769999999999</v>
      </c>
    </row>
    <row r="713" spans="1:4" x14ac:dyDescent="0.25">
      <c r="A713" t="str">
        <f t="shared" si="22"/>
        <v/>
      </c>
      <c r="B713" s="1">
        <v>43556</v>
      </c>
      <c r="C713">
        <v>70007.570000000007</v>
      </c>
      <c r="D713">
        <f t="shared" si="23"/>
        <v>70.007570000000001</v>
      </c>
    </row>
    <row r="714" spans="1:4" x14ac:dyDescent="0.25">
      <c r="A714" t="str">
        <f t="shared" si="22"/>
        <v/>
      </c>
      <c r="B714" s="1">
        <v>43586</v>
      </c>
      <c r="C714">
        <v>89057.58</v>
      </c>
      <c r="D714">
        <f t="shared" si="23"/>
        <v>89.057580000000002</v>
      </c>
    </row>
    <row r="715" spans="1:4" x14ac:dyDescent="0.25">
      <c r="A715" t="str">
        <f t="shared" si="22"/>
        <v/>
      </c>
      <c r="B715" s="1">
        <v>43617</v>
      </c>
      <c r="C715">
        <v>92902.56</v>
      </c>
      <c r="D715">
        <f t="shared" si="23"/>
        <v>92.902559999999994</v>
      </c>
    </row>
    <row r="716" spans="1:4" x14ac:dyDescent="0.25">
      <c r="A716" t="str">
        <f t="shared" si="22"/>
        <v/>
      </c>
      <c r="B716" s="1">
        <v>43647</v>
      </c>
      <c r="C716">
        <v>102013.1</v>
      </c>
      <c r="D716">
        <f t="shared" si="23"/>
        <v>102.01310000000001</v>
      </c>
    </row>
    <row r="717" spans="1:4" x14ac:dyDescent="0.25">
      <c r="A717" t="str">
        <f t="shared" si="22"/>
        <v/>
      </c>
      <c r="B717" s="1">
        <v>43678</v>
      </c>
      <c r="C717">
        <v>135015</v>
      </c>
      <c r="D717">
        <f t="shared" si="23"/>
        <v>135.01499999999999</v>
      </c>
    </row>
    <row r="718" spans="1:4" x14ac:dyDescent="0.25">
      <c r="A718" t="str">
        <f t="shared" si="22"/>
        <v/>
      </c>
      <c r="B718" s="1">
        <v>43709</v>
      </c>
      <c r="C718">
        <v>103304.9</v>
      </c>
      <c r="D718">
        <f t="shared" si="23"/>
        <v>103.30489999999999</v>
      </c>
    </row>
    <row r="719" spans="1:4" x14ac:dyDescent="0.25">
      <c r="A719" t="str">
        <f t="shared" si="22"/>
        <v/>
      </c>
      <c r="B719" s="1">
        <v>43739</v>
      </c>
      <c r="C719">
        <v>82971.34</v>
      </c>
      <c r="D719">
        <f t="shared" si="23"/>
        <v>82.971339999999998</v>
      </c>
    </row>
    <row r="720" spans="1:4" x14ac:dyDescent="0.25">
      <c r="A720" t="str">
        <f t="shared" si="22"/>
        <v/>
      </c>
      <c r="B720" s="1">
        <v>43770</v>
      </c>
      <c r="C720">
        <v>62486.5</v>
      </c>
      <c r="D720">
        <f t="shared" si="23"/>
        <v>62.486499999999999</v>
      </c>
    </row>
    <row r="721" spans="1:6" x14ac:dyDescent="0.25">
      <c r="A721" t="str">
        <f t="shared" si="22"/>
        <v/>
      </c>
      <c r="B721" s="1">
        <v>43800</v>
      </c>
      <c r="C721">
        <v>53042.12</v>
      </c>
      <c r="D721">
        <f t="shared" si="23"/>
        <v>53.042120000000004</v>
      </c>
    </row>
    <row r="722" spans="1:6" x14ac:dyDescent="0.25">
      <c r="A722">
        <f t="shared" si="22"/>
        <v>2020</v>
      </c>
      <c r="B722" s="1">
        <v>43831</v>
      </c>
      <c r="C722">
        <v>44164.88</v>
      </c>
      <c r="D722">
        <f t="shared" si="23"/>
        <v>44.164879999999997</v>
      </c>
    </row>
    <row r="723" spans="1:6" x14ac:dyDescent="0.25">
      <c r="A723">
        <f t="shared" si="22"/>
        <v>2020</v>
      </c>
      <c r="B723" s="1">
        <v>43862</v>
      </c>
      <c r="C723">
        <v>42122.7</v>
      </c>
      <c r="D723">
        <f t="shared" si="23"/>
        <v>42.122699999999995</v>
      </c>
    </row>
    <row r="724" spans="1:6" x14ac:dyDescent="0.25">
      <c r="A724">
        <f t="shared" si="22"/>
        <v>2020</v>
      </c>
      <c r="B724" s="1">
        <v>43891</v>
      </c>
      <c r="C724">
        <v>40280.21</v>
      </c>
      <c r="D724">
        <f t="shared" si="23"/>
        <v>40.280209999999997</v>
      </c>
    </row>
    <row r="725" spans="1:6" x14ac:dyDescent="0.25">
      <c r="A725">
        <f t="shared" si="22"/>
        <v>2020</v>
      </c>
      <c r="B725" s="1">
        <v>43922</v>
      </c>
      <c r="C725">
        <v>44705.2</v>
      </c>
      <c r="D725">
        <f t="shared" si="23"/>
        <v>44.705199999999998</v>
      </c>
    </row>
    <row r="726" spans="1:6" x14ac:dyDescent="0.25">
      <c r="A726">
        <f t="shared" si="22"/>
        <v>2020</v>
      </c>
      <c r="B726" s="1">
        <v>43952</v>
      </c>
      <c r="C726">
        <v>42913.7</v>
      </c>
      <c r="D726">
        <f t="shared" si="23"/>
        <v>42.913699999999999</v>
      </c>
    </row>
    <row r="727" spans="1:6" x14ac:dyDescent="0.25">
      <c r="A727">
        <f t="shared" si="22"/>
        <v>2020</v>
      </c>
      <c r="B727" s="1">
        <v>43983</v>
      </c>
      <c r="C727">
        <v>30533.46</v>
      </c>
      <c r="D727">
        <f t="shared" si="23"/>
        <v>30.533459999999998</v>
      </c>
    </row>
    <row r="728" spans="1:6" x14ac:dyDescent="0.25">
      <c r="A728">
        <f t="shared" si="22"/>
        <v>2020</v>
      </c>
      <c r="B728" s="1">
        <v>44013</v>
      </c>
      <c r="C728">
        <v>15622.72</v>
      </c>
      <c r="D728">
        <f t="shared" si="23"/>
        <v>15.622719999999999</v>
      </c>
    </row>
    <row r="729" spans="1:6" x14ac:dyDescent="0.25">
      <c r="A729">
        <f t="shared" si="22"/>
        <v>2020</v>
      </c>
      <c r="B729" s="1">
        <v>44044</v>
      </c>
      <c r="C729">
        <v>21698.92</v>
      </c>
      <c r="D729">
        <f t="shared" si="23"/>
        <v>21.698919999999998</v>
      </c>
      <c r="F729" s="8">
        <f>AVERAGE(C2:C721)</f>
        <v>59006.600731931081</v>
      </c>
    </row>
    <row r="730" spans="1:6" x14ac:dyDescent="0.25">
      <c r="A730">
        <f t="shared" si="22"/>
        <v>2020</v>
      </c>
      <c r="B730" s="1">
        <v>44075</v>
      </c>
      <c r="C730">
        <v>32325.31</v>
      </c>
      <c r="D730">
        <f t="shared" si="23"/>
        <v>32.325310000000002</v>
      </c>
    </row>
    <row r="731" spans="1:6" x14ac:dyDescent="0.25">
      <c r="A731">
        <f t="shared" si="22"/>
        <v>2020</v>
      </c>
      <c r="B731" s="1">
        <v>44105</v>
      </c>
      <c r="C731">
        <v>41264.15</v>
      </c>
      <c r="D731">
        <f t="shared" si="23"/>
        <v>41.264150000000001</v>
      </c>
    </row>
    <row r="732" spans="1:6" x14ac:dyDescent="0.25">
      <c r="A732">
        <f t="shared" si="22"/>
        <v>2020</v>
      </c>
      <c r="B732" s="1">
        <v>44136</v>
      </c>
      <c r="C732">
        <v>49363.72</v>
      </c>
      <c r="D732">
        <f t="shared" si="23"/>
        <v>49.363720000000001</v>
      </c>
    </row>
    <row r="733" spans="1:6" x14ac:dyDescent="0.25">
      <c r="A733">
        <f t="shared" si="22"/>
        <v>2020</v>
      </c>
      <c r="B733" s="1">
        <v>44166</v>
      </c>
      <c r="C733">
        <v>57034.52</v>
      </c>
      <c r="D733">
        <f t="shared" si="23"/>
        <v>57.034519999999993</v>
      </c>
    </row>
    <row r="734" spans="1:6" x14ac:dyDescent="0.25">
      <c r="A734" t="str">
        <f t="shared" si="22"/>
        <v/>
      </c>
      <c r="B734" s="1">
        <v>44197</v>
      </c>
      <c r="C734">
        <v>72405.19</v>
      </c>
      <c r="D734">
        <f t="shared" si="23"/>
        <v>72.405190000000005</v>
      </c>
    </row>
    <row r="735" spans="1:6" x14ac:dyDescent="0.25">
      <c r="A735" t="str">
        <f t="shared" si="22"/>
        <v/>
      </c>
      <c r="B735" s="1">
        <v>44228</v>
      </c>
      <c r="C735">
        <v>73401.45</v>
      </c>
      <c r="D735">
        <f t="shared" si="23"/>
        <v>73.401449999999997</v>
      </c>
    </row>
    <row r="736" spans="1:6" x14ac:dyDescent="0.25">
      <c r="A736" t="str">
        <f t="shared" si="22"/>
        <v/>
      </c>
      <c r="B736" s="1">
        <v>44256</v>
      </c>
      <c r="C736">
        <v>73129.77</v>
      </c>
      <c r="D736">
        <f t="shared" si="23"/>
        <v>73.129770000000008</v>
      </c>
    </row>
    <row r="737" spans="1:4" x14ac:dyDescent="0.25">
      <c r="A737" t="str">
        <f t="shared" si="22"/>
        <v/>
      </c>
      <c r="B737" s="1">
        <v>44287</v>
      </c>
      <c r="C737">
        <v>98075.63</v>
      </c>
      <c r="D737">
        <f t="shared" si="23"/>
        <v>98.075630000000004</v>
      </c>
    </row>
    <row r="738" spans="1:4" x14ac:dyDescent="0.25">
      <c r="A738" t="str">
        <f t="shared" si="22"/>
        <v/>
      </c>
      <c r="B738" s="1">
        <v>44317</v>
      </c>
      <c r="C738">
        <v>118821</v>
      </c>
      <c r="D738">
        <f t="shared" si="23"/>
        <v>118.821</v>
      </c>
    </row>
    <row r="739" spans="1:4" x14ac:dyDescent="0.25">
      <c r="A739" t="str">
        <f t="shared" si="22"/>
        <v/>
      </c>
      <c r="B739" s="1">
        <v>44348</v>
      </c>
      <c r="C739">
        <v>154387.79999999999</v>
      </c>
      <c r="D739">
        <f t="shared" si="23"/>
        <v>154.3878</v>
      </c>
    </row>
    <row r="740" spans="1:4" x14ac:dyDescent="0.25">
      <c r="A740" t="str">
        <f t="shared" si="22"/>
        <v/>
      </c>
      <c r="B740" s="1">
        <v>44378</v>
      </c>
      <c r="C740">
        <v>160445</v>
      </c>
      <c r="D740">
        <f t="shared" si="23"/>
        <v>160.44499999999999</v>
      </c>
    </row>
    <row r="741" spans="1:4" x14ac:dyDescent="0.25">
      <c r="A741" t="str">
        <f t="shared" si="22"/>
        <v/>
      </c>
      <c r="B741" s="1">
        <v>44409</v>
      </c>
      <c r="C741">
        <v>166486.79999999999</v>
      </c>
      <c r="D741">
        <f t="shared" si="23"/>
        <v>166.48679999999999</v>
      </c>
    </row>
    <row r="742" spans="1:4" x14ac:dyDescent="0.25">
      <c r="A742" t="str">
        <f t="shared" si="22"/>
        <v/>
      </c>
      <c r="B742" s="1">
        <v>44440</v>
      </c>
      <c r="C742">
        <v>185036.9</v>
      </c>
      <c r="D742">
        <f t="shared" si="23"/>
        <v>185.0369</v>
      </c>
    </row>
    <row r="743" spans="1:4" x14ac:dyDescent="0.25">
      <c r="A743" t="str">
        <f t="shared" si="22"/>
        <v/>
      </c>
      <c r="B743" s="1">
        <v>44470</v>
      </c>
      <c r="C743">
        <v>215070.6</v>
      </c>
      <c r="D743">
        <f t="shared" si="23"/>
        <v>215.07060000000001</v>
      </c>
    </row>
    <row r="744" spans="1:4" x14ac:dyDescent="0.25">
      <c r="A744" t="str">
        <f t="shared" si="22"/>
        <v/>
      </c>
      <c r="B744" s="1">
        <v>44501</v>
      </c>
      <c r="C744">
        <v>205499.3</v>
      </c>
      <c r="D744">
        <f t="shared" si="23"/>
        <v>205.49929999999998</v>
      </c>
    </row>
    <row r="745" spans="1:4" x14ac:dyDescent="0.25">
      <c r="A745" t="str">
        <f t="shared" si="22"/>
        <v/>
      </c>
      <c r="B745" s="1">
        <v>44531</v>
      </c>
      <c r="C745">
        <v>185344.7</v>
      </c>
      <c r="D745">
        <f t="shared" si="23"/>
        <v>185.34470000000002</v>
      </c>
    </row>
    <row r="746" spans="1:4" x14ac:dyDescent="0.25">
      <c r="A746" t="str">
        <f t="shared" si="22"/>
        <v/>
      </c>
      <c r="B746" s="1">
        <v>44562</v>
      </c>
      <c r="C746">
        <v>167490.6</v>
      </c>
      <c r="D746">
        <f t="shared" si="23"/>
        <v>167.4906</v>
      </c>
    </row>
    <row r="747" spans="1:4" x14ac:dyDescent="0.25">
      <c r="A747" t="str">
        <f t="shared" si="22"/>
        <v/>
      </c>
      <c r="B747" s="1">
        <v>44593</v>
      </c>
      <c r="C747">
        <v>181579.1</v>
      </c>
      <c r="D747">
        <f t="shared" si="23"/>
        <v>181.57910000000001</v>
      </c>
    </row>
    <row r="748" spans="1:4" x14ac:dyDescent="0.25">
      <c r="A748" t="str">
        <f t="shared" si="22"/>
        <v/>
      </c>
      <c r="B748" s="1">
        <v>44621</v>
      </c>
      <c r="C748">
        <v>174027.1</v>
      </c>
      <c r="D748">
        <f t="shared" si="23"/>
        <v>174.02710000000002</v>
      </c>
    </row>
    <row r="749" spans="1:4" x14ac:dyDescent="0.25">
      <c r="A749" t="str">
        <f t="shared" si="22"/>
        <v/>
      </c>
      <c r="B749" s="1">
        <v>44652</v>
      </c>
      <c r="C749">
        <v>199915.1</v>
      </c>
      <c r="D749">
        <f t="shared" si="23"/>
        <v>199.9151</v>
      </c>
    </row>
    <row r="750" spans="1:4" x14ac:dyDescent="0.25">
      <c r="A750" t="str">
        <f t="shared" si="22"/>
        <v/>
      </c>
      <c r="B750" s="1">
        <v>44682</v>
      </c>
      <c r="C750">
        <v>196916.7</v>
      </c>
      <c r="D750">
        <f t="shared" si="23"/>
        <v>196.91670000000002</v>
      </c>
    </row>
    <row r="751" spans="1:4" x14ac:dyDescent="0.25">
      <c r="A751" t="str">
        <f t="shared" si="22"/>
        <v/>
      </c>
      <c r="B751" s="1">
        <v>44713</v>
      </c>
      <c r="C751">
        <v>201476.8</v>
      </c>
      <c r="D751">
        <f t="shared" si="23"/>
        <v>201.4768</v>
      </c>
    </row>
    <row r="752" spans="1:4" x14ac:dyDescent="0.25">
      <c r="A752" t="str">
        <f t="shared" si="22"/>
        <v/>
      </c>
      <c r="B752" s="1">
        <v>44743</v>
      </c>
      <c r="C752">
        <v>209011.9</v>
      </c>
      <c r="D752">
        <f t="shared" si="23"/>
        <v>209.0119</v>
      </c>
    </row>
    <row r="753" spans="1:5" x14ac:dyDescent="0.25">
      <c r="A753" t="str">
        <f t="shared" si="22"/>
        <v/>
      </c>
      <c r="B753" s="1">
        <v>44774</v>
      </c>
      <c r="C753">
        <v>221232.8</v>
      </c>
      <c r="D753">
        <f t="shared" si="23"/>
        <v>221.2328</v>
      </c>
    </row>
    <row r="754" spans="1:5" x14ac:dyDescent="0.25">
      <c r="A754" t="str">
        <f t="shared" si="22"/>
        <v/>
      </c>
      <c r="B754" s="1">
        <v>44805</v>
      </c>
      <c r="C754">
        <v>204146.5</v>
      </c>
      <c r="D754">
        <f t="shared" si="23"/>
        <v>204.1465</v>
      </c>
    </row>
    <row r="755" spans="1:5" x14ac:dyDescent="0.25">
      <c r="A755" t="str">
        <f t="shared" si="22"/>
        <v/>
      </c>
      <c r="B755" s="1">
        <v>44835</v>
      </c>
      <c r="C755">
        <v>201752.9</v>
      </c>
      <c r="D755">
        <f t="shared" si="23"/>
        <v>201.75289999999998</v>
      </c>
    </row>
    <row r="756" spans="1:5" x14ac:dyDescent="0.25">
      <c r="A756" t="str">
        <f t="shared" si="22"/>
        <v/>
      </c>
      <c r="B756" s="1">
        <v>44866</v>
      </c>
      <c r="C756">
        <v>197225.9</v>
      </c>
      <c r="D756">
        <f t="shared" si="23"/>
        <v>197.2259</v>
      </c>
    </row>
    <row r="757" spans="1:5" x14ac:dyDescent="0.25">
      <c r="A757" t="str">
        <f t="shared" si="22"/>
        <v/>
      </c>
      <c r="B757" s="1">
        <v>44896</v>
      </c>
      <c r="C757">
        <v>214003.8</v>
      </c>
      <c r="D757">
        <f t="shared" si="23"/>
        <v>214.00379999999998</v>
      </c>
      <c r="E757">
        <f>SUM(D746:D757)</f>
        <v>2368.7791999999999</v>
      </c>
    </row>
    <row r="758" spans="1:5" x14ac:dyDescent="0.25">
      <c r="A758" t="str">
        <f t="shared" si="22"/>
        <v/>
      </c>
      <c r="B758" s="1">
        <v>44927</v>
      </c>
      <c r="C758">
        <v>237573.4</v>
      </c>
      <c r="D758">
        <f t="shared" si="23"/>
        <v>237.57339999999999</v>
      </c>
    </row>
    <row r="759" spans="1:5" x14ac:dyDescent="0.25">
      <c r="A759" t="str">
        <f t="shared" si="22"/>
        <v/>
      </c>
      <c r="B759" s="1">
        <v>44958</v>
      </c>
      <c r="C759">
        <v>246406.6</v>
      </c>
      <c r="D759">
        <f t="shared" si="23"/>
        <v>246.4066</v>
      </c>
    </row>
    <row r="760" spans="1:5" x14ac:dyDescent="0.25">
      <c r="A760" t="str">
        <f t="shared" si="22"/>
        <v/>
      </c>
      <c r="B760" s="1">
        <v>44986</v>
      </c>
      <c r="C760">
        <v>238677.1</v>
      </c>
      <c r="D760">
        <f t="shared" si="23"/>
        <v>238.6771</v>
      </c>
    </row>
    <row r="761" spans="1:5" x14ac:dyDescent="0.25">
      <c r="A761" t="str">
        <f t="shared" si="22"/>
        <v/>
      </c>
      <c r="B761" s="1">
        <v>45017</v>
      </c>
      <c r="C761">
        <v>207605.5</v>
      </c>
      <c r="D761">
        <f t="shared" si="23"/>
        <v>207.60550000000001</v>
      </c>
    </row>
    <row r="762" spans="1:5" x14ac:dyDescent="0.25">
      <c r="A762" t="str">
        <f t="shared" si="22"/>
        <v/>
      </c>
      <c r="B762" s="1">
        <v>45047</v>
      </c>
      <c r="C762">
        <v>187467.2</v>
      </c>
      <c r="D762">
        <f t="shared" si="23"/>
        <v>187.46720000000002</v>
      </c>
    </row>
    <row r="763" spans="1:5" x14ac:dyDescent="0.25">
      <c r="A763" t="str">
        <f t="shared" si="22"/>
        <v/>
      </c>
      <c r="B763" s="1">
        <v>45078</v>
      </c>
      <c r="C763">
        <v>179308.9</v>
      </c>
      <c r="D763">
        <f t="shared" si="23"/>
        <v>179.30889999999999</v>
      </c>
    </row>
    <row r="764" spans="1:5" x14ac:dyDescent="0.25">
      <c r="A764" t="str">
        <f t="shared" si="22"/>
        <v/>
      </c>
      <c r="B764" s="1">
        <v>45108</v>
      </c>
      <c r="C764">
        <v>187083.9</v>
      </c>
      <c r="D764">
        <f t="shared" si="23"/>
        <v>187.0839</v>
      </c>
    </row>
    <row r="765" spans="1:5" x14ac:dyDescent="0.25">
      <c r="A765" t="str">
        <f t="shared" si="22"/>
        <v/>
      </c>
      <c r="B765" s="1">
        <v>45139</v>
      </c>
      <c r="C765">
        <v>189143.6</v>
      </c>
      <c r="D765">
        <f t="shared" si="23"/>
        <v>189.14359999999999</v>
      </c>
    </row>
    <row r="766" spans="1:5" x14ac:dyDescent="0.25">
      <c r="A766" t="str">
        <f t="shared" si="22"/>
        <v/>
      </c>
      <c r="B766" s="1">
        <v>45170</v>
      </c>
      <c r="C766">
        <v>143927.1</v>
      </c>
      <c r="D766">
        <f t="shared" si="23"/>
        <v>143.9271</v>
      </c>
    </row>
    <row r="767" spans="1:5" x14ac:dyDescent="0.25">
      <c r="A767" t="str">
        <f t="shared" si="22"/>
        <v/>
      </c>
      <c r="B767" s="1">
        <v>45200</v>
      </c>
      <c r="C767">
        <v>185288.4</v>
      </c>
      <c r="D767">
        <f t="shared" si="23"/>
        <v>185.2884</v>
      </c>
    </row>
    <row r="768" spans="1:5" x14ac:dyDescent="0.25">
      <c r="A768" t="str">
        <f t="shared" si="22"/>
        <v/>
      </c>
      <c r="B768" s="1">
        <v>45231</v>
      </c>
      <c r="C768">
        <v>222240.4</v>
      </c>
      <c r="D768">
        <f t="shared" si="23"/>
        <v>222.24039999999999</v>
      </c>
    </row>
    <row r="769" spans="1:7" x14ac:dyDescent="0.25">
      <c r="A769" t="str">
        <f t="shared" si="22"/>
        <v/>
      </c>
      <c r="B769" s="1">
        <v>45261</v>
      </c>
      <c r="C769">
        <v>248871</v>
      </c>
      <c r="D769">
        <f t="shared" si="23"/>
        <v>248.87100000000001</v>
      </c>
      <c r="E769">
        <f>SUM(D758:D769)</f>
        <v>2473.5931</v>
      </c>
    </row>
    <row r="770" spans="1:7" x14ac:dyDescent="0.25">
      <c r="A770" t="str">
        <f t="shared" si="22"/>
        <v/>
      </c>
      <c r="B770" s="1">
        <v>45292</v>
      </c>
      <c r="C770">
        <v>246151.9</v>
      </c>
      <c r="D770">
        <f t="shared" si="23"/>
        <v>246.15189999999998</v>
      </c>
    </row>
    <row r="771" spans="1:7" x14ac:dyDescent="0.25">
      <c r="A771" t="str">
        <f t="shared" ref="A771:A793" si="24">IF(AND(MOD(YEAR(B771),5)=0),YEAR(B771),"")</f>
        <v/>
      </c>
      <c r="B771" s="1">
        <v>45323</v>
      </c>
      <c r="C771">
        <v>252691.4</v>
      </c>
      <c r="D771">
        <f t="shared" ref="D771:D773" si="25">C771/1000</f>
        <v>252.69139999999999</v>
      </c>
      <c r="E771" s="5"/>
    </row>
    <row r="772" spans="1:7" x14ac:dyDescent="0.25">
      <c r="A772" t="str">
        <f t="shared" si="24"/>
        <v/>
      </c>
      <c r="B772" s="1">
        <v>45352</v>
      </c>
      <c r="C772">
        <v>280730.59999999998</v>
      </c>
      <c r="D772">
        <f t="shared" si="25"/>
        <v>280.73059999999998</v>
      </c>
      <c r="F772">
        <f>AVERAGE(C482:C721)</f>
        <v>58620.53811599988</v>
      </c>
      <c r="G772">
        <f>AVERAGE(C602:C721)*12</f>
        <v>504578.11631292722</v>
      </c>
    </row>
    <row r="773" spans="1:7" x14ac:dyDescent="0.25">
      <c r="A773" t="str">
        <f t="shared" si="24"/>
        <v/>
      </c>
      <c r="B773" s="1">
        <v>45383</v>
      </c>
      <c r="C773" s="2">
        <v>236799.6</v>
      </c>
      <c r="D773">
        <f t="shared" si="25"/>
        <v>236.7996</v>
      </c>
    </row>
    <row r="774" spans="1:7" x14ac:dyDescent="0.25">
      <c r="A774" t="str">
        <f t="shared" si="24"/>
        <v/>
      </c>
      <c r="B774" s="1">
        <v>45413</v>
      </c>
      <c r="C774" s="2"/>
    </row>
    <row r="775" spans="1:7" x14ac:dyDescent="0.25">
      <c r="A775" t="str">
        <f t="shared" si="24"/>
        <v/>
      </c>
      <c r="B775" s="1">
        <v>45444</v>
      </c>
      <c r="C775" s="2"/>
    </row>
    <row r="776" spans="1:7" x14ac:dyDescent="0.25">
      <c r="A776" t="str">
        <f t="shared" si="24"/>
        <v/>
      </c>
      <c r="B776" s="1">
        <v>45474</v>
      </c>
      <c r="C776" s="2"/>
    </row>
    <row r="777" spans="1:7" x14ac:dyDescent="0.25">
      <c r="A777" t="str">
        <f t="shared" si="24"/>
        <v/>
      </c>
      <c r="B777" s="1">
        <v>45505</v>
      </c>
      <c r="C777" s="2"/>
    </row>
    <row r="778" spans="1:7" x14ac:dyDescent="0.25">
      <c r="A778" t="str">
        <f t="shared" si="24"/>
        <v/>
      </c>
      <c r="B778" s="1">
        <v>45536</v>
      </c>
      <c r="C778" s="2"/>
    </row>
    <row r="779" spans="1:7" x14ac:dyDescent="0.25">
      <c r="A779" t="str">
        <f t="shared" si="24"/>
        <v/>
      </c>
      <c r="B779" s="1">
        <v>45566</v>
      </c>
      <c r="C779" s="2"/>
    </row>
    <row r="780" spans="1:7" x14ac:dyDescent="0.25">
      <c r="A780" t="str">
        <f t="shared" si="24"/>
        <v/>
      </c>
      <c r="B780" s="1">
        <v>45597</v>
      </c>
      <c r="C780" s="2"/>
    </row>
    <row r="781" spans="1:7" x14ac:dyDescent="0.25">
      <c r="A781" t="str">
        <f t="shared" si="24"/>
        <v/>
      </c>
      <c r="B781" s="1">
        <v>45627</v>
      </c>
      <c r="C781" s="2"/>
    </row>
    <row r="782" spans="1:7" x14ac:dyDescent="0.25">
      <c r="A782">
        <f t="shared" si="24"/>
        <v>2025</v>
      </c>
      <c r="B782" s="1">
        <f>EDATE(B781,1)</f>
        <v>45658</v>
      </c>
      <c r="C782" s="2"/>
    </row>
    <row r="783" spans="1:7" x14ac:dyDescent="0.25">
      <c r="A783">
        <f t="shared" si="24"/>
        <v>2025</v>
      </c>
      <c r="B783" s="1">
        <f t="shared" ref="B783:B793" si="26">EDATE(B782,1)</f>
        <v>45689</v>
      </c>
      <c r="C783" s="2"/>
    </row>
    <row r="784" spans="1:7" x14ac:dyDescent="0.25">
      <c r="A784">
        <f t="shared" si="24"/>
        <v>2025</v>
      </c>
      <c r="B784" s="1">
        <f t="shared" si="26"/>
        <v>45717</v>
      </c>
      <c r="C784" s="2"/>
    </row>
    <row r="785" spans="1:3" x14ac:dyDescent="0.25">
      <c r="A785">
        <f t="shared" si="24"/>
        <v>2025</v>
      </c>
      <c r="B785" s="1">
        <f t="shared" si="26"/>
        <v>45748</v>
      </c>
      <c r="C785" s="2"/>
    </row>
    <row r="786" spans="1:3" x14ac:dyDescent="0.25">
      <c r="A786">
        <f t="shared" si="24"/>
        <v>2025</v>
      </c>
      <c r="B786" s="1">
        <f t="shared" si="26"/>
        <v>45778</v>
      </c>
      <c r="C786" s="2"/>
    </row>
    <row r="787" spans="1:3" x14ac:dyDescent="0.25">
      <c r="A787">
        <f t="shared" si="24"/>
        <v>2025</v>
      </c>
      <c r="B787" s="1">
        <f t="shared" si="26"/>
        <v>45809</v>
      </c>
      <c r="C787" s="2"/>
    </row>
    <row r="788" spans="1:3" x14ac:dyDescent="0.25">
      <c r="A788">
        <f t="shared" si="24"/>
        <v>2025</v>
      </c>
      <c r="B788" s="1">
        <f t="shared" si="26"/>
        <v>45839</v>
      </c>
      <c r="C788" s="2"/>
    </row>
    <row r="789" spans="1:3" x14ac:dyDescent="0.25">
      <c r="A789">
        <f t="shared" si="24"/>
        <v>2025</v>
      </c>
      <c r="B789" s="1">
        <f t="shared" si="26"/>
        <v>45870</v>
      </c>
      <c r="C789" s="2"/>
    </row>
    <row r="790" spans="1:3" x14ac:dyDescent="0.25">
      <c r="A790">
        <f t="shared" si="24"/>
        <v>2025</v>
      </c>
      <c r="B790" s="1">
        <f t="shared" si="26"/>
        <v>45901</v>
      </c>
      <c r="C790" s="2"/>
    </row>
    <row r="791" spans="1:3" x14ac:dyDescent="0.25">
      <c r="A791">
        <f t="shared" si="24"/>
        <v>2025</v>
      </c>
      <c r="B791" s="1">
        <f t="shared" si="26"/>
        <v>45931</v>
      </c>
      <c r="C791" s="2"/>
    </row>
    <row r="792" spans="1:3" x14ac:dyDescent="0.25">
      <c r="A792">
        <f t="shared" si="24"/>
        <v>2025</v>
      </c>
      <c r="B792" s="1">
        <f t="shared" si="26"/>
        <v>45962</v>
      </c>
      <c r="C792" s="2"/>
    </row>
    <row r="793" spans="1:3" x14ac:dyDescent="0.25">
      <c r="A793">
        <f t="shared" si="24"/>
        <v>2025</v>
      </c>
      <c r="B793" s="1">
        <f t="shared" si="26"/>
        <v>45992</v>
      </c>
      <c r="C793" s="2"/>
    </row>
    <row r="794" spans="1:3" x14ac:dyDescent="0.25">
      <c r="B794" s="1"/>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4223-027F-4333-8BE6-9B6113A6CF1A}">
  <dimension ref="A1:I16"/>
  <sheetViews>
    <sheetView workbookViewId="0">
      <selection activeCell="M9" sqref="M9"/>
    </sheetView>
  </sheetViews>
  <sheetFormatPr defaultRowHeight="15" x14ac:dyDescent="0.25"/>
  <sheetData>
    <row r="1" spans="1:9" x14ac:dyDescent="0.25">
      <c r="A1" t="s">
        <v>0</v>
      </c>
      <c r="B1" t="s">
        <v>33</v>
      </c>
      <c r="C1" t="s">
        <v>34</v>
      </c>
      <c r="D1" t="s">
        <v>35</v>
      </c>
    </row>
    <row r="2" spans="1:9" x14ac:dyDescent="0.25">
      <c r="A2">
        <v>2013</v>
      </c>
      <c r="B2">
        <f>E2/1000000</f>
        <v>7.6679999999999998E-2</v>
      </c>
      <c r="C2">
        <f t="shared" ref="C2:D2" si="0">F2/1000000</f>
        <v>3.3739999999999999E-2</v>
      </c>
      <c r="D2">
        <f t="shared" si="0"/>
        <v>6.8300000000000001E-3</v>
      </c>
      <c r="E2">
        <v>76680</v>
      </c>
      <c r="F2">
        <v>33740</v>
      </c>
      <c r="G2">
        <v>6830</v>
      </c>
    </row>
    <row r="3" spans="1:9" x14ac:dyDescent="0.25">
      <c r="A3">
        <v>2014</v>
      </c>
      <c r="B3">
        <f t="shared" ref="B3:B13" si="1">E3/1000000</f>
        <v>0.32628000000000001</v>
      </c>
      <c r="C3">
        <f t="shared" ref="C3:C13" si="2">F3/1000000</f>
        <v>0.19552</v>
      </c>
      <c r="D3">
        <f t="shared" ref="D3:D13" si="3">G3/1000000</f>
        <v>3.422E-2</v>
      </c>
      <c r="E3">
        <v>326280</v>
      </c>
      <c r="F3">
        <v>195520</v>
      </c>
      <c r="G3">
        <v>34220</v>
      </c>
    </row>
    <row r="4" spans="1:9" x14ac:dyDescent="0.25">
      <c r="A4">
        <v>2015</v>
      </c>
      <c r="B4">
        <f t="shared" si="1"/>
        <v>0.25796000000000002</v>
      </c>
      <c r="C4">
        <f t="shared" si="2"/>
        <v>0.17113999999999999</v>
      </c>
      <c r="D4">
        <f t="shared" si="3"/>
        <v>5.1650000000000001E-2</v>
      </c>
      <c r="E4">
        <v>257960</v>
      </c>
      <c r="F4">
        <v>171140</v>
      </c>
      <c r="G4">
        <v>51650</v>
      </c>
    </row>
    <row r="5" spans="1:9" x14ac:dyDescent="0.25">
      <c r="A5">
        <v>2016</v>
      </c>
      <c r="B5">
        <f t="shared" si="1"/>
        <v>0.27648</v>
      </c>
      <c r="C5">
        <f t="shared" si="2"/>
        <v>0.27355000000000002</v>
      </c>
      <c r="D5">
        <f t="shared" si="3"/>
        <v>5.8459999999999998E-2</v>
      </c>
      <c r="E5">
        <v>276480</v>
      </c>
      <c r="F5">
        <v>273550</v>
      </c>
      <c r="G5">
        <v>58460</v>
      </c>
    </row>
    <row r="6" spans="1:9" x14ac:dyDescent="0.25">
      <c r="A6">
        <v>2017</v>
      </c>
      <c r="B6">
        <f t="shared" si="1"/>
        <v>0.17404</v>
      </c>
      <c r="C6">
        <f t="shared" si="2"/>
        <v>0.14624999999999999</v>
      </c>
      <c r="D6">
        <f t="shared" si="3"/>
        <v>2.085E-2</v>
      </c>
      <c r="E6">
        <v>174040</v>
      </c>
      <c r="F6">
        <v>146250</v>
      </c>
      <c r="G6">
        <v>20850</v>
      </c>
    </row>
    <row r="7" spans="1:9" x14ac:dyDescent="0.25">
      <c r="A7">
        <v>2018</v>
      </c>
      <c r="B7">
        <f t="shared" si="1"/>
        <v>0.23013</v>
      </c>
      <c r="C7">
        <f t="shared" si="2"/>
        <v>0.31835999999999998</v>
      </c>
      <c r="D7">
        <f t="shared" si="3"/>
        <v>4.1169999999999998E-2</v>
      </c>
      <c r="E7">
        <v>230130</v>
      </c>
      <c r="F7">
        <v>318360</v>
      </c>
      <c r="G7">
        <v>41170</v>
      </c>
    </row>
    <row r="8" spans="1:9" x14ac:dyDescent="0.25">
      <c r="A8">
        <v>2019</v>
      </c>
      <c r="B8">
        <f t="shared" si="1"/>
        <v>0.30284</v>
      </c>
      <c r="C8">
        <f t="shared" si="2"/>
        <v>0.35909999999999997</v>
      </c>
      <c r="D8">
        <f t="shared" si="3"/>
        <v>0.25946000000000002</v>
      </c>
      <c r="E8">
        <v>302840</v>
      </c>
      <c r="F8">
        <v>359100</v>
      </c>
      <c r="G8">
        <v>259460</v>
      </c>
    </row>
    <row r="9" spans="1:9" x14ac:dyDescent="0.25">
      <c r="A9">
        <v>2020</v>
      </c>
      <c r="B9">
        <f t="shared" si="1"/>
        <v>0.48451</v>
      </c>
      <c r="C9">
        <f t="shared" si="2"/>
        <v>4.8140000000000002E-2</v>
      </c>
      <c r="D9">
        <f t="shared" si="3"/>
        <v>1.5180000000000001E-2</v>
      </c>
      <c r="E9">
        <v>484510</v>
      </c>
      <c r="F9">
        <v>48140</v>
      </c>
      <c r="G9">
        <v>15180</v>
      </c>
    </row>
    <row r="10" spans="1:9" x14ac:dyDescent="0.25">
      <c r="A10">
        <v>2021</v>
      </c>
      <c r="B10">
        <f t="shared" si="1"/>
        <v>1.2</v>
      </c>
      <c r="C10">
        <f t="shared" si="2"/>
        <v>0.38552999999999998</v>
      </c>
      <c r="D10">
        <f t="shared" si="3"/>
        <v>0.44280999999999998</v>
      </c>
      <c r="E10" s="3">
        <v>1200000</v>
      </c>
      <c r="F10">
        <v>385530</v>
      </c>
      <c r="G10">
        <v>442810</v>
      </c>
    </row>
    <row r="11" spans="1:9" x14ac:dyDescent="0.25">
      <c r="A11">
        <v>2022</v>
      </c>
      <c r="B11">
        <f t="shared" si="1"/>
        <v>1.1000000000000001</v>
      </c>
      <c r="C11">
        <f t="shared" si="2"/>
        <v>0.37239</v>
      </c>
      <c r="D11">
        <f t="shared" si="3"/>
        <v>1.1000000000000001</v>
      </c>
      <c r="E11" s="3">
        <v>1100000</v>
      </c>
      <c r="F11">
        <v>372390</v>
      </c>
      <c r="G11" s="3">
        <v>1100000</v>
      </c>
    </row>
    <row r="12" spans="1:9" x14ac:dyDescent="0.25">
      <c r="A12">
        <v>2023</v>
      </c>
      <c r="B12">
        <f t="shared" si="1"/>
        <v>0.61245000000000005</v>
      </c>
      <c r="C12">
        <f t="shared" si="2"/>
        <v>0.46716999999999997</v>
      </c>
      <c r="D12">
        <f t="shared" si="3"/>
        <v>1.5</v>
      </c>
      <c r="E12">
        <v>612450</v>
      </c>
      <c r="F12">
        <v>467170</v>
      </c>
      <c r="G12" s="3">
        <v>1500000</v>
      </c>
    </row>
    <row r="13" spans="1:9" x14ac:dyDescent="0.25">
      <c r="A13">
        <v>2024</v>
      </c>
      <c r="B13">
        <f t="shared" si="1"/>
        <v>2.5700000000000001E-2</v>
      </c>
      <c r="C13">
        <f t="shared" si="2"/>
        <v>3.27E-2</v>
      </c>
      <c r="D13">
        <f t="shared" si="3"/>
        <v>0.11781</v>
      </c>
      <c r="E13">
        <v>25700</v>
      </c>
      <c r="F13">
        <v>32700</v>
      </c>
      <c r="G13">
        <v>117810</v>
      </c>
    </row>
    <row r="15" spans="1:9" x14ac:dyDescent="0.25">
      <c r="I15">
        <f>366/2</f>
        <v>183</v>
      </c>
    </row>
    <row r="16" spans="1:9" x14ac:dyDescent="0.25">
      <c r="I16">
        <f>I15*1500</f>
        <v>274500</v>
      </c>
    </row>
  </sheetData>
  <phoneticPr fontId="1"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EECC-2C42-426D-96DA-1231B6C12C35}">
  <dimension ref="A1:G25"/>
  <sheetViews>
    <sheetView workbookViewId="0">
      <selection activeCell="G1" sqref="G1"/>
    </sheetView>
  </sheetViews>
  <sheetFormatPr defaultRowHeight="15" x14ac:dyDescent="0.25"/>
  <cols>
    <col min="2" max="3" width="0" hidden="1" customWidth="1"/>
  </cols>
  <sheetData>
    <row r="1" spans="1:7" x14ac:dyDescent="0.25">
      <c r="D1" s="7" t="s">
        <v>36</v>
      </c>
      <c r="E1" t="s">
        <v>37</v>
      </c>
      <c r="F1" s="7" t="s">
        <v>36</v>
      </c>
      <c r="G1" t="s">
        <v>37</v>
      </c>
    </row>
    <row r="2" spans="1:7" x14ac:dyDescent="0.25">
      <c r="A2" s="2"/>
      <c r="B2" s="2">
        <v>2018</v>
      </c>
      <c r="C2" s="2">
        <v>1</v>
      </c>
      <c r="D2" s="7"/>
    </row>
    <row r="3" spans="1:7" x14ac:dyDescent="0.25">
      <c r="A3" s="2">
        <v>2018</v>
      </c>
      <c r="B3" s="2">
        <v>2018</v>
      </c>
      <c r="C3" s="2">
        <v>2</v>
      </c>
      <c r="D3" s="7"/>
    </row>
    <row r="4" spans="1:7" x14ac:dyDescent="0.25">
      <c r="A4" s="2"/>
      <c r="B4" s="2">
        <v>2018</v>
      </c>
      <c r="C4" s="2">
        <v>3</v>
      </c>
      <c r="D4" s="7">
        <v>1177.1130000000001</v>
      </c>
      <c r="E4" s="7">
        <v>665.18579999999997</v>
      </c>
      <c r="F4">
        <f>D4/D$4*100</f>
        <v>100</v>
      </c>
      <c r="G4">
        <f>E4/E$4*100</f>
        <v>100</v>
      </c>
    </row>
    <row r="5" spans="1:7" x14ac:dyDescent="0.25">
      <c r="A5" s="2"/>
      <c r="B5" s="2">
        <v>2018</v>
      </c>
      <c r="C5" s="2">
        <v>4</v>
      </c>
      <c r="D5" s="7">
        <v>1180.7370000000001</v>
      </c>
      <c r="E5" s="7">
        <v>674.47940000000006</v>
      </c>
      <c r="F5">
        <f t="shared" ref="F5:G24" si="0">D5/D$4*100</f>
        <v>100.30787188655634</v>
      </c>
      <c r="G5">
        <f t="shared" si="0"/>
        <v>101.39714347480057</v>
      </c>
    </row>
    <row r="6" spans="1:7" x14ac:dyDescent="0.25">
      <c r="A6" s="2"/>
      <c r="B6" s="2">
        <v>2019</v>
      </c>
      <c r="C6" s="2">
        <v>1</v>
      </c>
      <c r="D6" s="7">
        <v>1219.173</v>
      </c>
      <c r="E6" s="7">
        <v>690.3931</v>
      </c>
      <c r="F6">
        <f t="shared" si="0"/>
        <v>103.57314888205296</v>
      </c>
      <c r="G6">
        <f t="shared" si="0"/>
        <v>103.7895126444371</v>
      </c>
    </row>
    <row r="7" spans="1:7" x14ac:dyDescent="0.25">
      <c r="A7" s="2">
        <v>2019</v>
      </c>
      <c r="B7" s="2">
        <v>2019</v>
      </c>
      <c r="C7" s="2">
        <v>2</v>
      </c>
      <c r="D7" s="7">
        <v>1232.4949999999999</v>
      </c>
      <c r="E7" s="7">
        <v>699.43129999999996</v>
      </c>
      <c r="F7">
        <f t="shared" si="0"/>
        <v>104.70490088886962</v>
      </c>
      <c r="G7">
        <f t="shared" si="0"/>
        <v>105.14826083178563</v>
      </c>
    </row>
    <row r="8" spans="1:7" x14ac:dyDescent="0.25">
      <c r="A8" s="2"/>
      <c r="B8" s="2">
        <v>2019</v>
      </c>
      <c r="C8" s="2">
        <v>3</v>
      </c>
      <c r="D8" s="7">
        <v>1213.665</v>
      </c>
      <c r="E8" s="7">
        <v>692.39919999999995</v>
      </c>
      <c r="F8">
        <f t="shared" si="0"/>
        <v>103.10522439222063</v>
      </c>
      <c r="G8">
        <f t="shared" si="0"/>
        <v>104.09109755499892</v>
      </c>
    </row>
    <row r="9" spans="1:7" x14ac:dyDescent="0.25">
      <c r="A9" s="2"/>
      <c r="B9" s="2">
        <v>2019</v>
      </c>
      <c r="C9" s="2">
        <v>4</v>
      </c>
      <c r="D9" s="7">
        <v>1219.4659999999999</v>
      </c>
      <c r="E9" s="7">
        <v>702.52419999999995</v>
      </c>
      <c r="F9">
        <f t="shared" si="0"/>
        <v>103.59804029009958</v>
      </c>
      <c r="G9">
        <f t="shared" si="0"/>
        <v>105.61322866483319</v>
      </c>
    </row>
    <row r="10" spans="1:7" x14ac:dyDescent="0.25">
      <c r="A10" s="2"/>
      <c r="B10" s="2">
        <v>2020</v>
      </c>
      <c r="C10" s="2">
        <v>1</v>
      </c>
      <c r="D10" s="7">
        <v>1257.7049999999999</v>
      </c>
      <c r="E10" s="7">
        <v>715.25419999999997</v>
      </c>
      <c r="F10">
        <f t="shared" si="0"/>
        <v>106.8465814242133</v>
      </c>
      <c r="G10">
        <f t="shared" si="0"/>
        <v>107.52697967996309</v>
      </c>
    </row>
    <row r="11" spans="1:7" x14ac:dyDescent="0.25">
      <c r="A11" s="2">
        <v>2020</v>
      </c>
      <c r="B11" s="2">
        <v>2020</v>
      </c>
      <c r="C11" s="2">
        <v>2</v>
      </c>
      <c r="D11" s="7">
        <v>1281.0989999999999</v>
      </c>
      <c r="E11" s="7">
        <v>744.31809999999996</v>
      </c>
      <c r="F11">
        <f t="shared" si="0"/>
        <v>108.83398620183449</v>
      </c>
      <c r="G11">
        <f t="shared" si="0"/>
        <v>111.89627018496185</v>
      </c>
    </row>
    <row r="12" spans="1:7" x14ac:dyDescent="0.25">
      <c r="A12" s="2"/>
      <c r="B12" s="2">
        <v>2020</v>
      </c>
      <c r="C12" s="2">
        <v>3</v>
      </c>
      <c r="D12" s="7">
        <v>1273.175</v>
      </c>
      <c r="E12" s="7">
        <v>746.92600000000004</v>
      </c>
      <c r="F12">
        <f t="shared" si="0"/>
        <v>108.16081378763126</v>
      </c>
      <c r="G12">
        <f t="shared" si="0"/>
        <v>112.28832605867413</v>
      </c>
    </row>
    <row r="13" spans="1:7" x14ac:dyDescent="0.25">
      <c r="A13" s="2"/>
      <c r="B13" s="2">
        <v>2020</v>
      </c>
      <c r="C13" s="2">
        <v>4</v>
      </c>
      <c r="D13" s="7">
        <v>1315.269</v>
      </c>
      <c r="E13" s="7">
        <v>790.44169999999997</v>
      </c>
      <c r="F13">
        <f t="shared" si="0"/>
        <v>111.73685109246097</v>
      </c>
      <c r="G13">
        <f t="shared" si="0"/>
        <v>118.83021255113985</v>
      </c>
    </row>
    <row r="14" spans="1:7" x14ac:dyDescent="0.25">
      <c r="A14" s="2"/>
      <c r="B14" s="2">
        <v>2021</v>
      </c>
      <c r="C14" s="2">
        <v>1</v>
      </c>
      <c r="D14" s="7">
        <v>1347.3119999999999</v>
      </c>
      <c r="E14" s="7">
        <v>792.74570000000006</v>
      </c>
      <c r="F14">
        <f t="shared" si="0"/>
        <v>114.45901965231884</v>
      </c>
      <c r="G14">
        <f t="shared" si="0"/>
        <v>119.17658194146658</v>
      </c>
    </row>
    <row r="15" spans="1:7" x14ac:dyDescent="0.25">
      <c r="A15" s="2">
        <v>2021</v>
      </c>
      <c r="B15" s="2">
        <v>2021</v>
      </c>
      <c r="C15" s="2">
        <v>2</v>
      </c>
      <c r="D15" s="7">
        <v>1370.682</v>
      </c>
      <c r="E15" s="7">
        <v>812.09019999999998</v>
      </c>
      <c r="F15">
        <f t="shared" si="0"/>
        <v>116.44438554327409</v>
      </c>
      <c r="G15">
        <f t="shared" si="0"/>
        <v>122.0847167813865</v>
      </c>
    </row>
    <row r="16" spans="1:7" x14ac:dyDescent="0.25">
      <c r="A16" s="2"/>
      <c r="B16" s="2">
        <v>2021</v>
      </c>
      <c r="C16" s="2">
        <v>3</v>
      </c>
      <c r="D16" s="7">
        <v>1342.89</v>
      </c>
      <c r="E16" s="7">
        <v>796.4905</v>
      </c>
      <c r="F16">
        <f t="shared" si="0"/>
        <v>114.08335478412013</v>
      </c>
      <c r="G16">
        <f t="shared" si="0"/>
        <v>119.73955246789694</v>
      </c>
    </row>
    <row r="17" spans="1:7" x14ac:dyDescent="0.25">
      <c r="A17" s="2"/>
      <c r="B17" s="2">
        <v>2021</v>
      </c>
      <c r="C17" s="2">
        <v>4</v>
      </c>
      <c r="D17" s="7">
        <v>1395.825</v>
      </c>
      <c r="E17" s="7">
        <v>842.1635</v>
      </c>
      <c r="F17">
        <f t="shared" si="0"/>
        <v>118.58037418667537</v>
      </c>
      <c r="G17">
        <f t="shared" si="0"/>
        <v>126.60575436216467</v>
      </c>
    </row>
    <row r="18" spans="1:7" x14ac:dyDescent="0.25">
      <c r="A18" s="2"/>
      <c r="B18" s="2">
        <v>2022</v>
      </c>
      <c r="C18" s="2">
        <v>1</v>
      </c>
      <c r="D18" s="7">
        <v>1432.672</v>
      </c>
      <c r="E18" s="7">
        <v>857.53179999999998</v>
      </c>
      <c r="F18">
        <f t="shared" si="0"/>
        <v>121.71065989416479</v>
      </c>
      <c r="G18">
        <f t="shared" si="0"/>
        <v>128.91613140268478</v>
      </c>
    </row>
    <row r="19" spans="1:7" x14ac:dyDescent="0.25">
      <c r="A19" s="2">
        <v>2022</v>
      </c>
      <c r="B19" s="2">
        <v>2022</v>
      </c>
      <c r="C19" s="2">
        <v>2</v>
      </c>
      <c r="D19" s="7">
        <v>1444</v>
      </c>
      <c r="E19" s="7">
        <v>872.89250000000004</v>
      </c>
      <c r="F19">
        <f t="shared" si="0"/>
        <v>122.67301440048661</v>
      </c>
      <c r="G19">
        <f t="shared" si="0"/>
        <v>131.22536590528543</v>
      </c>
    </row>
    <row r="20" spans="1:7" x14ac:dyDescent="0.25">
      <c r="A20" s="2"/>
      <c r="B20" s="2">
        <v>2022</v>
      </c>
      <c r="C20" s="2">
        <v>3</v>
      </c>
      <c r="D20" s="7">
        <v>1416.6780000000001</v>
      </c>
      <c r="E20" s="7">
        <v>858.82870000000003</v>
      </c>
      <c r="F20">
        <f t="shared" si="0"/>
        <v>120.35191183854057</v>
      </c>
      <c r="G20">
        <f t="shared" si="0"/>
        <v>129.11109948528667</v>
      </c>
    </row>
    <row r="21" spans="1:7" x14ac:dyDescent="0.25">
      <c r="A21" s="2"/>
      <c r="B21" s="2">
        <v>2022</v>
      </c>
      <c r="C21" s="2">
        <v>4</v>
      </c>
      <c r="D21" s="7">
        <v>1428.6410000000001</v>
      </c>
      <c r="E21" s="7">
        <v>877.02189999999996</v>
      </c>
      <c r="F21">
        <f t="shared" si="0"/>
        <v>121.36821188789861</v>
      </c>
      <c r="G21">
        <f t="shared" si="0"/>
        <v>131.84615486379897</v>
      </c>
    </row>
    <row r="22" spans="1:7" x14ac:dyDescent="0.25">
      <c r="A22" s="2"/>
      <c r="B22" s="2">
        <v>2023</v>
      </c>
      <c r="C22" s="2">
        <v>1</v>
      </c>
      <c r="D22" s="7">
        <v>1483.095</v>
      </c>
      <c r="E22" s="7">
        <v>895.23059999999998</v>
      </c>
      <c r="F22">
        <f t="shared" si="0"/>
        <v>125.99427582568539</v>
      </c>
      <c r="G22">
        <f t="shared" si="0"/>
        <v>134.58354041833124</v>
      </c>
    </row>
    <row r="23" spans="1:7" x14ac:dyDescent="0.25">
      <c r="A23" s="2">
        <v>2023</v>
      </c>
      <c r="B23" s="2">
        <v>2023</v>
      </c>
      <c r="C23" s="2">
        <v>2</v>
      </c>
      <c r="D23" s="7">
        <v>1480.3710000000001</v>
      </c>
      <c r="E23" s="7">
        <v>895.06780000000003</v>
      </c>
      <c r="F23">
        <f t="shared" si="0"/>
        <v>125.76286218910164</v>
      </c>
      <c r="G23">
        <f t="shared" si="0"/>
        <v>134.55906605342449</v>
      </c>
    </row>
    <row r="24" spans="1:7" x14ac:dyDescent="0.25">
      <c r="A24" s="2"/>
      <c r="B24" s="2">
        <v>2023</v>
      </c>
      <c r="C24" s="2">
        <v>3</v>
      </c>
      <c r="D24" s="7">
        <v>1464.598</v>
      </c>
      <c r="E24" s="7">
        <v>883.12490000000003</v>
      </c>
      <c r="F24">
        <f t="shared" si="0"/>
        <v>124.42288888152623</v>
      </c>
      <c r="G24">
        <f t="shared" si="0"/>
        <v>132.76364287992919</v>
      </c>
    </row>
    <row r="25" spans="1:7" x14ac:dyDescent="0.25">
      <c r="B25" s="2">
        <v>2024</v>
      </c>
      <c r="C25" s="2">
        <v>4</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4CBF-B9E8-4BBE-BA1F-153CC5F460CD}">
  <dimension ref="A1:I305"/>
  <sheetViews>
    <sheetView topLeftCell="A207" workbookViewId="0">
      <selection activeCell="N239" sqref="N239"/>
    </sheetView>
  </sheetViews>
  <sheetFormatPr defaultRowHeight="15" x14ac:dyDescent="0.25"/>
  <sheetData>
    <row r="1" spans="1:9" x14ac:dyDescent="0.25">
      <c r="A1" t="s">
        <v>38</v>
      </c>
      <c r="B1" t="s">
        <v>39</v>
      </c>
      <c r="C1" t="s">
        <v>40</v>
      </c>
      <c r="D1" t="s">
        <v>41</v>
      </c>
      <c r="E1" t="s">
        <v>42</v>
      </c>
      <c r="F1" t="s">
        <v>43</v>
      </c>
      <c r="I1" t="s">
        <v>44</v>
      </c>
    </row>
    <row r="2" spans="1:9" x14ac:dyDescent="0.25">
      <c r="A2" s="2">
        <v>2000</v>
      </c>
      <c r="B2" t="s">
        <v>45</v>
      </c>
      <c r="C2" t="str">
        <f>IF(AND(LEFT(B2,1)="7"),A2,"")</f>
        <v/>
      </c>
      <c r="D2">
        <f>F2/1000000</f>
        <v>18.275924769400003</v>
      </c>
      <c r="E2">
        <f>F2/1000000</f>
        <v>18.275924769400003</v>
      </c>
      <c r="F2" s="2">
        <v>18275924.769400004</v>
      </c>
      <c r="I2" s="2">
        <v>123091687.51570021</v>
      </c>
    </row>
    <row r="3" spans="1:9" x14ac:dyDescent="0.25">
      <c r="A3" s="2">
        <v>2000</v>
      </c>
      <c r="B3" t="s">
        <v>46</v>
      </c>
      <c r="C3" t="str">
        <f t="shared" ref="C3:C66" si="0">IF(AND(LEFT(B3,1)="7"),A3,"")</f>
        <v/>
      </c>
      <c r="D3">
        <f t="shared" ref="D3:D66" si="1">F3/1000000</f>
        <v>18.330794275200063</v>
      </c>
      <c r="E3">
        <f t="shared" ref="E3:E66" si="2">F3/1000000</f>
        <v>18.330794275200063</v>
      </c>
      <c r="F3" s="2">
        <v>18330794.275200062</v>
      </c>
      <c r="I3" s="2">
        <v>123749327.96269973</v>
      </c>
    </row>
    <row r="4" spans="1:9" x14ac:dyDescent="0.25">
      <c r="A4" s="2">
        <v>2000</v>
      </c>
      <c r="B4" t="s">
        <v>47</v>
      </c>
      <c r="C4" t="str">
        <f t="shared" si="0"/>
        <v/>
      </c>
      <c r="D4">
        <f t="shared" si="1"/>
        <v>18.313120598800012</v>
      </c>
      <c r="E4">
        <f t="shared" si="2"/>
        <v>18.313120598800012</v>
      </c>
      <c r="F4" s="2">
        <v>18313120.598800011</v>
      </c>
      <c r="I4" s="2">
        <v>124053912.38349941</v>
      </c>
    </row>
    <row r="5" spans="1:9" x14ac:dyDescent="0.25">
      <c r="A5" s="2">
        <v>2000</v>
      </c>
      <c r="B5" t="s">
        <v>48</v>
      </c>
      <c r="C5" t="str">
        <f t="shared" si="0"/>
        <v/>
      </c>
      <c r="D5">
        <f t="shared" si="1"/>
        <v>18.680337635600019</v>
      </c>
      <c r="E5">
        <f t="shared" si="2"/>
        <v>18.680337635600019</v>
      </c>
      <c r="F5" s="2">
        <v>18680337.635600019</v>
      </c>
      <c r="I5" s="2">
        <v>123506543.18640015</v>
      </c>
    </row>
    <row r="6" spans="1:9" x14ac:dyDescent="0.25">
      <c r="A6" s="2">
        <v>2000</v>
      </c>
      <c r="B6" t="s">
        <v>49</v>
      </c>
      <c r="C6" t="str">
        <f t="shared" si="0"/>
        <v/>
      </c>
      <c r="D6">
        <f t="shared" si="1"/>
        <v>18.693809987899893</v>
      </c>
      <c r="E6">
        <f t="shared" si="2"/>
        <v>18.693809987899893</v>
      </c>
      <c r="F6" s="2">
        <v>18693809.987899892</v>
      </c>
      <c r="I6" s="2">
        <v>123529987.11540049</v>
      </c>
    </row>
    <row r="7" spans="1:9" x14ac:dyDescent="0.25">
      <c r="A7" s="2">
        <v>2000</v>
      </c>
      <c r="B7" t="s">
        <v>50</v>
      </c>
      <c r="C7" t="str">
        <f t="shared" si="0"/>
        <v/>
      </c>
      <c r="D7">
        <f t="shared" si="1"/>
        <v>19.018719854499984</v>
      </c>
      <c r="E7">
        <f t="shared" si="2"/>
        <v>19.018719854499984</v>
      </c>
      <c r="F7" s="2">
        <v>19018719.854499985</v>
      </c>
      <c r="I7" s="2">
        <v>124865720.88919903</v>
      </c>
    </row>
    <row r="8" spans="1:9" x14ac:dyDescent="0.25">
      <c r="A8" s="2">
        <v>2000</v>
      </c>
      <c r="B8" t="s">
        <v>51</v>
      </c>
      <c r="C8">
        <f t="shared" si="0"/>
        <v>2000</v>
      </c>
      <c r="D8">
        <f t="shared" si="1"/>
        <v>19.118043667699979</v>
      </c>
      <c r="E8">
        <f t="shared" si="2"/>
        <v>19.118043667699979</v>
      </c>
      <c r="F8" s="2">
        <v>19118043.667699978</v>
      </c>
      <c r="I8" s="2">
        <v>124795338.63009925</v>
      </c>
    </row>
    <row r="9" spans="1:9" x14ac:dyDescent="0.25">
      <c r="A9" s="2">
        <v>2000</v>
      </c>
      <c r="B9" t="s">
        <v>52</v>
      </c>
      <c r="C9" t="str">
        <f t="shared" si="0"/>
        <v/>
      </c>
      <c r="D9">
        <f t="shared" si="1"/>
        <v>19.319494775600003</v>
      </c>
      <c r="E9">
        <f t="shared" si="2"/>
        <v>19.319494775600003</v>
      </c>
      <c r="F9" s="2">
        <v>19319494.775600001</v>
      </c>
      <c r="I9" s="2">
        <v>124312233.27010024</v>
      </c>
    </row>
    <row r="10" spans="1:9" x14ac:dyDescent="0.25">
      <c r="A10" s="2">
        <v>2000</v>
      </c>
      <c r="B10" t="s">
        <v>53</v>
      </c>
      <c r="C10" t="str">
        <f t="shared" si="0"/>
        <v/>
      </c>
      <c r="D10">
        <f t="shared" si="1"/>
        <v>19.284005076100019</v>
      </c>
      <c r="E10">
        <f t="shared" si="2"/>
        <v>19.284005076100019</v>
      </c>
      <c r="F10" s="2">
        <v>19284005.076100018</v>
      </c>
      <c r="I10" s="2">
        <v>123377960.87419954</v>
      </c>
    </row>
    <row r="11" spans="1:9" x14ac:dyDescent="0.25">
      <c r="A11" s="2">
        <v>2000</v>
      </c>
      <c r="B11" t="s">
        <v>54</v>
      </c>
      <c r="C11" t="str">
        <f t="shared" si="0"/>
        <v/>
      </c>
      <c r="D11">
        <f t="shared" si="1"/>
        <v>19.515446038400114</v>
      </c>
      <c r="E11">
        <f t="shared" si="2"/>
        <v>19.515446038400114</v>
      </c>
      <c r="F11" s="2">
        <v>19515446.038400114</v>
      </c>
      <c r="I11" s="2">
        <v>123792511.56150134</v>
      </c>
    </row>
    <row r="12" spans="1:9" x14ac:dyDescent="0.25">
      <c r="A12" s="2">
        <v>2000</v>
      </c>
      <c r="B12" t="s">
        <v>55</v>
      </c>
      <c r="C12" t="str">
        <f t="shared" si="0"/>
        <v/>
      </c>
      <c r="D12">
        <f t="shared" si="1"/>
        <v>19.833259156600096</v>
      </c>
      <c r="E12">
        <f t="shared" si="2"/>
        <v>19.833259156600096</v>
      </c>
      <c r="F12" s="2">
        <v>19833259.156600095</v>
      </c>
      <c r="I12" s="2">
        <v>123482437.19200002</v>
      </c>
    </row>
    <row r="13" spans="1:9" x14ac:dyDescent="0.25">
      <c r="A13" s="2">
        <v>2000</v>
      </c>
      <c r="B13" t="s">
        <v>56</v>
      </c>
      <c r="C13" t="str">
        <f t="shared" si="0"/>
        <v/>
      </c>
      <c r="D13">
        <f t="shared" si="1"/>
        <v>19.539602227600046</v>
      </c>
      <c r="E13">
        <f t="shared" si="2"/>
        <v>19.539602227600046</v>
      </c>
      <c r="F13" s="2">
        <v>19539602.227600046</v>
      </c>
      <c r="I13" s="2">
        <v>123885789.81769907</v>
      </c>
    </row>
    <row r="14" spans="1:9" x14ac:dyDescent="0.25">
      <c r="A14" s="2">
        <v>2001</v>
      </c>
      <c r="B14" t="s">
        <v>45</v>
      </c>
      <c r="C14" t="str">
        <f t="shared" si="0"/>
        <v/>
      </c>
      <c r="D14">
        <f t="shared" si="1"/>
        <v>19.639933619899967</v>
      </c>
      <c r="E14">
        <f t="shared" si="2"/>
        <v>19.639933619899967</v>
      </c>
      <c r="F14" s="2">
        <v>19639933.619899966</v>
      </c>
      <c r="I14" s="2">
        <v>123562251.47899914</v>
      </c>
    </row>
    <row r="15" spans="1:9" x14ac:dyDescent="0.25">
      <c r="A15" s="2">
        <v>2001</v>
      </c>
      <c r="B15" t="s">
        <v>46</v>
      </c>
      <c r="C15" t="str">
        <f t="shared" si="0"/>
        <v/>
      </c>
      <c r="D15">
        <f t="shared" si="1"/>
        <v>20.064616933699895</v>
      </c>
      <c r="E15">
        <f t="shared" si="2"/>
        <v>20.064616933699895</v>
      </c>
      <c r="F15" s="2">
        <v>20064616.933699895</v>
      </c>
      <c r="I15" s="2">
        <v>123622278.20390071</v>
      </c>
    </row>
    <row r="16" spans="1:9" x14ac:dyDescent="0.25">
      <c r="A16" s="2">
        <v>2001</v>
      </c>
      <c r="B16" t="s">
        <v>47</v>
      </c>
      <c r="C16" t="str">
        <f t="shared" si="0"/>
        <v/>
      </c>
      <c r="D16">
        <f t="shared" si="1"/>
        <v>19.976333827200026</v>
      </c>
      <c r="E16">
        <f t="shared" si="2"/>
        <v>19.976333827200026</v>
      </c>
      <c r="F16" s="2">
        <v>19976333.827200025</v>
      </c>
      <c r="I16" s="2">
        <v>123992674.79289967</v>
      </c>
    </row>
    <row r="17" spans="1:9" x14ac:dyDescent="0.25">
      <c r="A17" s="2">
        <v>2001</v>
      </c>
      <c r="B17" t="s">
        <v>48</v>
      </c>
      <c r="C17" t="str">
        <f t="shared" si="0"/>
        <v/>
      </c>
      <c r="D17">
        <f t="shared" si="1"/>
        <v>18.496457861299888</v>
      </c>
      <c r="E17">
        <f t="shared" si="2"/>
        <v>18.496457861299888</v>
      </c>
      <c r="F17" s="2">
        <v>18496457.861299887</v>
      </c>
      <c r="I17" s="2">
        <v>122945498.72000042</v>
      </c>
    </row>
    <row r="18" spans="1:9" x14ac:dyDescent="0.25">
      <c r="A18" s="2">
        <v>2001</v>
      </c>
      <c r="B18" t="s">
        <v>49</v>
      </c>
      <c r="C18" t="str">
        <f t="shared" si="0"/>
        <v/>
      </c>
      <c r="D18">
        <f t="shared" si="1"/>
        <v>19.698524077799945</v>
      </c>
      <c r="E18">
        <f t="shared" si="2"/>
        <v>19.698524077799945</v>
      </c>
      <c r="F18" s="2">
        <v>19698524.077799946</v>
      </c>
      <c r="I18" s="2">
        <v>123591286.63110183</v>
      </c>
    </row>
    <row r="19" spans="1:9" x14ac:dyDescent="0.25">
      <c r="A19" s="2">
        <v>2001</v>
      </c>
      <c r="B19" t="s">
        <v>50</v>
      </c>
      <c r="C19" t="str">
        <f t="shared" si="0"/>
        <v/>
      </c>
      <c r="D19">
        <f t="shared" si="1"/>
        <v>18.10072839610001</v>
      </c>
      <c r="E19">
        <f t="shared" si="2"/>
        <v>18.10072839610001</v>
      </c>
      <c r="F19" s="2">
        <v>18100728.396100011</v>
      </c>
      <c r="I19" s="2">
        <v>124905930.41889919</v>
      </c>
    </row>
    <row r="20" spans="1:9" x14ac:dyDescent="0.25">
      <c r="A20" s="2">
        <v>2001</v>
      </c>
      <c r="B20" t="s">
        <v>51</v>
      </c>
      <c r="C20">
        <f t="shared" si="0"/>
        <v>2001</v>
      </c>
      <c r="D20">
        <f t="shared" si="1"/>
        <v>19.398784930500021</v>
      </c>
      <c r="E20">
        <f t="shared" si="2"/>
        <v>19.398784930500021</v>
      </c>
      <c r="F20" s="2">
        <v>19398784.930500019</v>
      </c>
      <c r="I20" s="2">
        <v>125912348.88819915</v>
      </c>
    </row>
    <row r="21" spans="1:9" x14ac:dyDescent="0.25">
      <c r="A21" s="2">
        <v>2001</v>
      </c>
      <c r="B21" t="s">
        <v>52</v>
      </c>
      <c r="C21" t="str">
        <f t="shared" si="0"/>
        <v/>
      </c>
      <c r="D21">
        <f t="shared" si="1"/>
        <v>19.695434204800037</v>
      </c>
      <c r="E21">
        <f t="shared" si="2"/>
        <v>19.695434204800037</v>
      </c>
      <c r="F21" s="2">
        <v>19695434.204800036</v>
      </c>
      <c r="I21" s="2">
        <v>124428697.32730047</v>
      </c>
    </row>
    <row r="22" spans="1:9" x14ac:dyDescent="0.25">
      <c r="A22" s="2">
        <v>2001</v>
      </c>
      <c r="B22" t="s">
        <v>53</v>
      </c>
      <c r="C22" t="str">
        <f t="shared" si="0"/>
        <v/>
      </c>
      <c r="D22">
        <f t="shared" si="1"/>
        <v>19.854020735300054</v>
      </c>
      <c r="E22">
        <f t="shared" si="2"/>
        <v>19.854020735300054</v>
      </c>
      <c r="F22" s="2">
        <v>19854020.735300053</v>
      </c>
      <c r="I22" s="2">
        <v>124055675.23049931</v>
      </c>
    </row>
    <row r="23" spans="1:9" x14ac:dyDescent="0.25">
      <c r="A23" s="2">
        <v>2001</v>
      </c>
      <c r="B23" t="s">
        <v>54</v>
      </c>
      <c r="C23" t="str">
        <f t="shared" si="0"/>
        <v/>
      </c>
      <c r="D23">
        <f t="shared" si="1"/>
        <v>20.221398198400127</v>
      </c>
      <c r="E23">
        <f t="shared" si="2"/>
        <v>20.221398198400127</v>
      </c>
      <c r="F23" s="2">
        <v>20221398.198400129</v>
      </c>
      <c r="I23" s="2">
        <v>124210040.56900077</v>
      </c>
    </row>
    <row r="24" spans="1:9" x14ac:dyDescent="0.25">
      <c r="A24" s="2">
        <v>2001</v>
      </c>
      <c r="B24" t="s">
        <v>55</v>
      </c>
      <c r="C24" t="str">
        <f t="shared" si="0"/>
        <v/>
      </c>
      <c r="D24">
        <f t="shared" si="1"/>
        <v>20.41652326139997</v>
      </c>
      <c r="E24">
        <f t="shared" si="2"/>
        <v>20.41652326139997</v>
      </c>
      <c r="F24" s="2">
        <v>20416523.261399969</v>
      </c>
      <c r="I24" s="2">
        <v>123952813.68379974</v>
      </c>
    </row>
    <row r="25" spans="1:9" x14ac:dyDescent="0.25">
      <c r="A25" s="2">
        <v>2001</v>
      </c>
      <c r="B25" t="s">
        <v>56</v>
      </c>
      <c r="C25" t="str">
        <f t="shared" si="0"/>
        <v/>
      </c>
      <c r="D25">
        <f t="shared" si="1"/>
        <v>20.447887242100009</v>
      </c>
      <c r="E25">
        <f t="shared" si="2"/>
        <v>20.447887242100009</v>
      </c>
      <c r="F25" s="2">
        <v>20447887.242100008</v>
      </c>
      <c r="I25" s="2">
        <v>123888658.36450028</v>
      </c>
    </row>
    <row r="26" spans="1:9" x14ac:dyDescent="0.25">
      <c r="A26" s="2">
        <v>2002</v>
      </c>
      <c r="B26" t="s">
        <v>45</v>
      </c>
      <c r="C26" t="str">
        <f t="shared" si="0"/>
        <v/>
      </c>
      <c r="D26">
        <f t="shared" si="1"/>
        <v>20.269691595999952</v>
      </c>
      <c r="E26">
        <f t="shared" si="2"/>
        <v>20.269691595999952</v>
      </c>
      <c r="F26" s="2">
        <v>20269691.595999952</v>
      </c>
      <c r="I26" s="2">
        <v>122920114.13359927</v>
      </c>
    </row>
    <row r="27" spans="1:9" x14ac:dyDescent="0.25">
      <c r="A27" s="2">
        <v>2002</v>
      </c>
      <c r="B27" t="s">
        <v>46</v>
      </c>
      <c r="C27" t="str">
        <f t="shared" si="0"/>
        <v/>
      </c>
      <c r="D27">
        <f t="shared" si="1"/>
        <v>20.330728259600022</v>
      </c>
      <c r="E27">
        <f t="shared" si="2"/>
        <v>20.330728259600022</v>
      </c>
      <c r="F27" s="2">
        <v>20330728.259600021</v>
      </c>
      <c r="I27" s="2">
        <v>124086580.96769984</v>
      </c>
    </row>
    <row r="28" spans="1:9" x14ac:dyDescent="0.25">
      <c r="A28" s="2">
        <v>2002</v>
      </c>
      <c r="B28" t="s">
        <v>47</v>
      </c>
      <c r="C28" t="str">
        <f t="shared" si="0"/>
        <v/>
      </c>
      <c r="D28">
        <f t="shared" si="1"/>
        <v>20.31178774199994</v>
      </c>
      <c r="E28">
        <f t="shared" si="2"/>
        <v>20.31178774199994</v>
      </c>
      <c r="F28" s="2">
        <v>20311787.741999939</v>
      </c>
      <c r="I28" s="2">
        <v>124437481.19330047</v>
      </c>
    </row>
    <row r="29" spans="1:9" x14ac:dyDescent="0.25">
      <c r="A29" s="2">
        <v>2002</v>
      </c>
      <c r="B29" t="s">
        <v>48</v>
      </c>
      <c r="C29" t="str">
        <f t="shared" si="0"/>
        <v/>
      </c>
      <c r="D29">
        <f t="shared" si="1"/>
        <v>20.465175531099987</v>
      </c>
      <c r="E29">
        <f t="shared" si="2"/>
        <v>20.465175531099987</v>
      </c>
      <c r="F29" s="2">
        <v>20465175.531099986</v>
      </c>
      <c r="I29" s="2">
        <v>124030557.99639916</v>
      </c>
    </row>
    <row r="30" spans="1:9" x14ac:dyDescent="0.25">
      <c r="A30" s="2">
        <v>2002</v>
      </c>
      <c r="B30" t="s">
        <v>49</v>
      </c>
      <c r="C30" t="str">
        <f t="shared" si="0"/>
        <v/>
      </c>
      <c r="D30">
        <f t="shared" si="1"/>
        <v>20.069249405800043</v>
      </c>
      <c r="E30">
        <f t="shared" si="2"/>
        <v>20.069249405800043</v>
      </c>
      <c r="F30" s="2">
        <v>20069249.405800045</v>
      </c>
      <c r="I30" s="2">
        <v>124974358.47890139</v>
      </c>
    </row>
    <row r="31" spans="1:9" x14ac:dyDescent="0.25">
      <c r="A31" s="2">
        <v>2002</v>
      </c>
      <c r="B31" t="s">
        <v>50</v>
      </c>
      <c r="C31" t="str">
        <f t="shared" si="0"/>
        <v/>
      </c>
      <c r="D31">
        <f t="shared" si="1"/>
        <v>20.074928295899991</v>
      </c>
      <c r="E31">
        <f t="shared" si="2"/>
        <v>20.074928295899991</v>
      </c>
      <c r="F31" s="2">
        <v>20074928.295899991</v>
      </c>
      <c r="I31" s="2">
        <v>126300029.54369907</v>
      </c>
    </row>
    <row r="32" spans="1:9" x14ac:dyDescent="0.25">
      <c r="A32" s="2">
        <v>2002</v>
      </c>
      <c r="B32" t="s">
        <v>51</v>
      </c>
      <c r="C32">
        <f t="shared" si="0"/>
        <v>2002</v>
      </c>
      <c r="D32">
        <f t="shared" si="1"/>
        <v>20.100409613500108</v>
      </c>
      <c r="E32">
        <f t="shared" si="2"/>
        <v>20.100409613500108</v>
      </c>
      <c r="F32" s="2">
        <v>20100409.613500107</v>
      </c>
      <c r="I32" s="2">
        <v>126404384.62280092</v>
      </c>
    </row>
    <row r="33" spans="1:9" x14ac:dyDescent="0.25">
      <c r="A33" s="2">
        <v>2002</v>
      </c>
      <c r="B33" t="s">
        <v>52</v>
      </c>
      <c r="C33" t="str">
        <f t="shared" si="0"/>
        <v/>
      </c>
      <c r="D33">
        <f t="shared" si="1"/>
        <v>19.827001827900116</v>
      </c>
      <c r="E33">
        <f t="shared" si="2"/>
        <v>19.827001827900116</v>
      </c>
      <c r="F33" s="2">
        <v>19827001.827900115</v>
      </c>
      <c r="I33" s="2">
        <v>125973724.61389792</v>
      </c>
    </row>
    <row r="34" spans="1:9" x14ac:dyDescent="0.25">
      <c r="A34" s="2">
        <v>2002</v>
      </c>
      <c r="B34" t="s">
        <v>53</v>
      </c>
      <c r="C34" t="str">
        <f t="shared" si="0"/>
        <v/>
      </c>
      <c r="D34">
        <f t="shared" si="1"/>
        <v>20.170781694599974</v>
      </c>
      <c r="E34">
        <f t="shared" si="2"/>
        <v>20.170781694599974</v>
      </c>
      <c r="F34" s="2">
        <v>20170781.694599975</v>
      </c>
      <c r="I34" s="2">
        <v>125282902.02719992</v>
      </c>
    </row>
    <row r="35" spans="1:9" x14ac:dyDescent="0.25">
      <c r="A35" s="2">
        <v>2002</v>
      </c>
      <c r="B35" t="s">
        <v>54</v>
      </c>
      <c r="C35" t="str">
        <f t="shared" si="0"/>
        <v/>
      </c>
      <c r="D35">
        <f t="shared" si="1"/>
        <v>20.610159056800054</v>
      </c>
      <c r="E35">
        <f t="shared" si="2"/>
        <v>20.610159056800054</v>
      </c>
      <c r="F35" s="2">
        <v>20610159.056800053</v>
      </c>
      <c r="I35" s="2">
        <v>125209642.28240345</v>
      </c>
    </row>
    <row r="36" spans="1:9" x14ac:dyDescent="0.25">
      <c r="A36" s="2">
        <v>2002</v>
      </c>
      <c r="B36" t="s">
        <v>55</v>
      </c>
      <c r="C36" t="str">
        <f t="shared" si="0"/>
        <v/>
      </c>
      <c r="D36">
        <f t="shared" si="1"/>
        <v>20.601289932899853</v>
      </c>
      <c r="E36">
        <f t="shared" si="2"/>
        <v>20.601289932899853</v>
      </c>
      <c r="F36" s="2">
        <v>20601289.932899851</v>
      </c>
      <c r="I36" s="2">
        <v>124799723.68050097</v>
      </c>
    </row>
    <row r="37" spans="1:9" x14ac:dyDescent="0.25">
      <c r="A37" s="2">
        <v>2002</v>
      </c>
      <c r="B37" t="s">
        <v>56</v>
      </c>
      <c r="C37" t="str">
        <f t="shared" si="0"/>
        <v/>
      </c>
      <c r="D37">
        <f t="shared" si="1"/>
        <v>21.048214091200094</v>
      </c>
      <c r="E37">
        <f t="shared" si="2"/>
        <v>21.048214091200094</v>
      </c>
      <c r="F37" s="2">
        <v>21048214.091200095</v>
      </c>
      <c r="I37" s="2">
        <v>124312430.22260134</v>
      </c>
    </row>
    <row r="38" spans="1:9" x14ac:dyDescent="0.25">
      <c r="A38" s="2">
        <v>2003</v>
      </c>
      <c r="B38" t="s">
        <v>45</v>
      </c>
      <c r="C38" t="str">
        <f t="shared" si="0"/>
        <v/>
      </c>
      <c r="D38">
        <f t="shared" si="1"/>
        <v>20.572503844199954</v>
      </c>
      <c r="E38">
        <f t="shared" si="2"/>
        <v>20.572503844199954</v>
      </c>
      <c r="F38" s="2">
        <v>20572503.844199955</v>
      </c>
      <c r="I38" s="2">
        <v>124728869.0764998</v>
      </c>
    </row>
    <row r="39" spans="1:9" x14ac:dyDescent="0.25">
      <c r="A39" s="2">
        <v>2003</v>
      </c>
      <c r="B39" t="s">
        <v>46</v>
      </c>
      <c r="C39" t="str">
        <f t="shared" si="0"/>
        <v/>
      </c>
      <c r="D39">
        <f t="shared" si="1"/>
        <v>20.52235866869993</v>
      </c>
      <c r="E39">
        <f t="shared" si="2"/>
        <v>20.52235866869993</v>
      </c>
      <c r="F39" s="2">
        <v>20522358.668699931</v>
      </c>
      <c r="I39" s="2">
        <v>125205938.74870268</v>
      </c>
    </row>
    <row r="40" spans="1:9" x14ac:dyDescent="0.25">
      <c r="A40" s="2">
        <v>2003</v>
      </c>
      <c r="B40" t="s">
        <v>47</v>
      </c>
      <c r="C40" t="str">
        <f t="shared" si="0"/>
        <v/>
      </c>
      <c r="D40">
        <f t="shared" si="1"/>
        <v>21.101832331299953</v>
      </c>
      <c r="E40">
        <f t="shared" si="2"/>
        <v>21.101832331299953</v>
      </c>
      <c r="F40" s="2">
        <v>21101832.331299953</v>
      </c>
      <c r="I40" s="2">
        <v>124922648.87909928</v>
      </c>
    </row>
    <row r="41" spans="1:9" x14ac:dyDescent="0.25">
      <c r="A41" s="2">
        <v>2003</v>
      </c>
      <c r="B41" t="s">
        <v>48</v>
      </c>
      <c r="C41" t="str">
        <f t="shared" si="0"/>
        <v/>
      </c>
      <c r="D41">
        <f t="shared" si="1"/>
        <v>21.250367479500021</v>
      </c>
      <c r="E41">
        <f t="shared" si="2"/>
        <v>21.250367479500021</v>
      </c>
      <c r="F41" s="2">
        <v>21250367.479500022</v>
      </c>
      <c r="I41" s="2">
        <v>124738381.67149965</v>
      </c>
    </row>
    <row r="42" spans="1:9" x14ac:dyDescent="0.25">
      <c r="A42" s="2">
        <v>2003</v>
      </c>
      <c r="B42" t="s">
        <v>49</v>
      </c>
      <c r="C42" t="str">
        <f t="shared" si="0"/>
        <v/>
      </c>
      <c r="D42">
        <f t="shared" si="1"/>
        <v>21.221672453399933</v>
      </c>
      <c r="E42">
        <f t="shared" si="2"/>
        <v>21.221672453399933</v>
      </c>
      <c r="F42" s="2">
        <v>21221672.453399934</v>
      </c>
      <c r="I42" s="2">
        <v>125173212.50040025</v>
      </c>
    </row>
    <row r="43" spans="1:9" x14ac:dyDescent="0.25">
      <c r="A43" s="2">
        <v>2003</v>
      </c>
      <c r="B43" t="s">
        <v>50</v>
      </c>
      <c r="C43" t="str">
        <f t="shared" si="0"/>
        <v/>
      </c>
      <c r="D43">
        <f t="shared" si="1"/>
        <v>21.283533545799994</v>
      </c>
      <c r="E43">
        <f t="shared" si="2"/>
        <v>21.283533545799994</v>
      </c>
      <c r="F43" s="2">
        <v>21283533.545799993</v>
      </c>
      <c r="I43" s="2">
        <v>127038457.9503029</v>
      </c>
    </row>
    <row r="44" spans="1:9" x14ac:dyDescent="0.25">
      <c r="A44" s="2">
        <v>2003</v>
      </c>
      <c r="B44" t="s">
        <v>51</v>
      </c>
      <c r="C44">
        <f t="shared" si="0"/>
        <v>2003</v>
      </c>
      <c r="D44">
        <f t="shared" si="1"/>
        <v>20.865031950599999</v>
      </c>
      <c r="E44">
        <f t="shared" si="2"/>
        <v>20.865031950599999</v>
      </c>
      <c r="F44" s="2">
        <v>20865031.950599998</v>
      </c>
      <c r="I44" s="2">
        <v>127256516.86880027</v>
      </c>
    </row>
    <row r="45" spans="1:9" x14ac:dyDescent="0.25">
      <c r="A45" s="2">
        <v>2003</v>
      </c>
      <c r="B45" t="s">
        <v>52</v>
      </c>
      <c r="C45" t="str">
        <f t="shared" si="0"/>
        <v/>
      </c>
      <c r="D45">
        <f t="shared" si="1"/>
        <v>21.22657835069997</v>
      </c>
      <c r="E45">
        <f t="shared" si="2"/>
        <v>21.22657835069997</v>
      </c>
      <c r="F45" s="2">
        <v>21226578.350699969</v>
      </c>
      <c r="I45" s="2">
        <v>125888683.45099878</v>
      </c>
    </row>
    <row r="46" spans="1:9" x14ac:dyDescent="0.25">
      <c r="A46" s="2">
        <v>2003</v>
      </c>
      <c r="B46" t="s">
        <v>53</v>
      </c>
      <c r="C46" t="str">
        <f t="shared" si="0"/>
        <v/>
      </c>
      <c r="D46">
        <f t="shared" si="1"/>
        <v>21.25783202489999</v>
      </c>
      <c r="E46">
        <f t="shared" si="2"/>
        <v>21.25783202489999</v>
      </c>
      <c r="F46" s="2">
        <v>21257832.024899989</v>
      </c>
      <c r="I46" s="2">
        <v>125143109.50400212</v>
      </c>
    </row>
    <row r="47" spans="1:9" x14ac:dyDescent="0.25">
      <c r="A47" s="2">
        <v>2003</v>
      </c>
      <c r="B47" t="s">
        <v>54</v>
      </c>
      <c r="C47" t="str">
        <f t="shared" si="0"/>
        <v/>
      </c>
      <c r="D47">
        <f t="shared" si="1"/>
        <v>21.510654355099998</v>
      </c>
      <c r="E47">
        <f t="shared" si="2"/>
        <v>21.510654355099998</v>
      </c>
      <c r="F47" s="2">
        <v>21510654.355099998</v>
      </c>
      <c r="I47" s="2">
        <v>125610513.40810022</v>
      </c>
    </row>
    <row r="48" spans="1:9" x14ac:dyDescent="0.25">
      <c r="A48" s="2">
        <v>2003</v>
      </c>
      <c r="B48" t="s">
        <v>55</v>
      </c>
      <c r="C48" t="str">
        <f t="shared" si="0"/>
        <v/>
      </c>
      <c r="D48">
        <f t="shared" si="1"/>
        <v>21.622216670899967</v>
      </c>
      <c r="E48">
        <f t="shared" si="2"/>
        <v>21.622216670899967</v>
      </c>
      <c r="F48" s="2">
        <v>21622216.670899965</v>
      </c>
      <c r="I48" s="2">
        <v>125671515.18320017</v>
      </c>
    </row>
    <row r="49" spans="1:9" x14ac:dyDescent="0.25">
      <c r="A49" s="2">
        <v>2003</v>
      </c>
      <c r="B49" t="s">
        <v>56</v>
      </c>
      <c r="C49" t="str">
        <f t="shared" si="0"/>
        <v/>
      </c>
      <c r="D49">
        <f t="shared" si="1"/>
        <v>21.414909019300065</v>
      </c>
      <c r="E49">
        <f t="shared" si="2"/>
        <v>21.414909019300065</v>
      </c>
      <c r="F49" s="2">
        <v>21414909.019300066</v>
      </c>
      <c r="I49" s="2">
        <v>125361145.50169954</v>
      </c>
    </row>
    <row r="50" spans="1:9" x14ac:dyDescent="0.25">
      <c r="A50" s="2">
        <v>2004</v>
      </c>
      <c r="B50" t="s">
        <v>45</v>
      </c>
      <c r="C50" t="str">
        <f t="shared" si="0"/>
        <v/>
      </c>
      <c r="D50">
        <f t="shared" si="1"/>
        <v>20.95987321660003</v>
      </c>
      <c r="E50">
        <f t="shared" si="2"/>
        <v>20.95987321660003</v>
      </c>
      <c r="F50" s="2">
        <v>20959873.216600031</v>
      </c>
      <c r="I50" s="2">
        <v>125364794.3358995</v>
      </c>
    </row>
    <row r="51" spans="1:9" x14ac:dyDescent="0.25">
      <c r="A51" s="2">
        <v>2004</v>
      </c>
      <c r="B51" t="s">
        <v>46</v>
      </c>
      <c r="C51" t="str">
        <f t="shared" si="0"/>
        <v/>
      </c>
      <c r="D51">
        <f t="shared" si="1"/>
        <v>20.836659466899984</v>
      </c>
      <c r="E51">
        <f t="shared" si="2"/>
        <v>20.836659466899984</v>
      </c>
      <c r="F51" s="2">
        <v>20836659.466899984</v>
      </c>
      <c r="I51" s="2">
        <v>125430749.34529792</v>
      </c>
    </row>
    <row r="52" spans="1:9" x14ac:dyDescent="0.25">
      <c r="A52" s="2">
        <v>2004</v>
      </c>
      <c r="B52" t="s">
        <v>47</v>
      </c>
      <c r="C52" t="str">
        <f t="shared" si="0"/>
        <v/>
      </c>
      <c r="D52">
        <f t="shared" si="1"/>
        <v>21.182665824700074</v>
      </c>
      <c r="E52">
        <f t="shared" si="2"/>
        <v>21.182665824700074</v>
      </c>
      <c r="F52" s="2">
        <v>21182665.824700072</v>
      </c>
      <c r="I52" s="2">
        <v>125414713.22970103</v>
      </c>
    </row>
    <row r="53" spans="1:9" x14ac:dyDescent="0.25">
      <c r="A53" s="2">
        <v>2004</v>
      </c>
      <c r="B53" t="s">
        <v>48</v>
      </c>
      <c r="C53" t="str">
        <f t="shared" si="0"/>
        <v/>
      </c>
      <c r="D53">
        <f t="shared" si="1"/>
        <v>21.280676478399929</v>
      </c>
      <c r="E53">
        <f t="shared" si="2"/>
        <v>21.280676478399929</v>
      </c>
      <c r="F53" s="2">
        <v>21280676.478399929</v>
      </c>
      <c r="I53" s="2">
        <v>124999821.82320063</v>
      </c>
    </row>
    <row r="54" spans="1:9" x14ac:dyDescent="0.25">
      <c r="A54" s="2">
        <v>2004</v>
      </c>
      <c r="B54" t="s">
        <v>49</v>
      </c>
      <c r="C54" t="str">
        <f t="shared" si="0"/>
        <v/>
      </c>
      <c r="D54">
        <f t="shared" si="1"/>
        <v>21.565015804500067</v>
      </c>
      <c r="E54">
        <f t="shared" si="2"/>
        <v>21.565015804500067</v>
      </c>
      <c r="F54" s="2">
        <v>21565015.804500066</v>
      </c>
      <c r="I54" s="2">
        <v>125478985.88260055</v>
      </c>
    </row>
    <row r="55" spans="1:9" x14ac:dyDescent="0.25">
      <c r="A55" s="2">
        <v>2004</v>
      </c>
      <c r="B55" t="s">
        <v>50</v>
      </c>
      <c r="C55" t="str">
        <f t="shared" si="0"/>
        <v/>
      </c>
      <c r="D55">
        <f t="shared" si="1"/>
        <v>21.722390787400037</v>
      </c>
      <c r="E55">
        <f t="shared" si="2"/>
        <v>21.722390787400037</v>
      </c>
      <c r="F55" s="2">
        <v>21722390.787400037</v>
      </c>
      <c r="I55" s="2">
        <v>126943748.68289949</v>
      </c>
    </row>
    <row r="56" spans="1:9" x14ac:dyDescent="0.25">
      <c r="A56" s="2">
        <v>2004</v>
      </c>
      <c r="B56" t="s">
        <v>51</v>
      </c>
      <c r="C56">
        <f t="shared" si="0"/>
        <v>2004</v>
      </c>
      <c r="D56">
        <f t="shared" si="1"/>
        <v>21.499107191799997</v>
      </c>
      <c r="E56">
        <f t="shared" si="2"/>
        <v>21.499107191799997</v>
      </c>
      <c r="F56" s="2">
        <v>21499107.191799998</v>
      </c>
      <c r="I56" s="2">
        <v>128063563.52769934</v>
      </c>
    </row>
    <row r="57" spans="1:9" x14ac:dyDescent="0.25">
      <c r="A57" s="2">
        <v>2004</v>
      </c>
      <c r="B57" t="s">
        <v>52</v>
      </c>
      <c r="C57" t="str">
        <f t="shared" si="0"/>
        <v/>
      </c>
      <c r="D57">
        <f t="shared" si="1"/>
        <v>21.702273956599996</v>
      </c>
      <c r="E57">
        <f t="shared" si="2"/>
        <v>21.702273956599996</v>
      </c>
      <c r="F57" s="2">
        <v>21702273.956599995</v>
      </c>
      <c r="I57" s="2">
        <v>126911388.50179912</v>
      </c>
    </row>
    <row r="58" spans="1:9" x14ac:dyDescent="0.25">
      <c r="A58" s="2">
        <v>2004</v>
      </c>
      <c r="B58" t="s">
        <v>53</v>
      </c>
      <c r="C58" t="str">
        <f t="shared" si="0"/>
        <v/>
      </c>
      <c r="D58">
        <f t="shared" si="1"/>
        <v>21.5251284542999</v>
      </c>
      <c r="E58">
        <f t="shared" si="2"/>
        <v>21.5251284542999</v>
      </c>
      <c r="F58" s="2">
        <v>21525128.454299901</v>
      </c>
      <c r="I58" s="2">
        <v>126208649.58869973</v>
      </c>
    </row>
    <row r="59" spans="1:9" x14ac:dyDescent="0.25">
      <c r="A59" s="2">
        <v>2004</v>
      </c>
      <c r="B59" t="s">
        <v>54</v>
      </c>
      <c r="C59" t="str">
        <f t="shared" si="0"/>
        <v/>
      </c>
      <c r="D59">
        <f t="shared" si="1"/>
        <v>21.857016620999978</v>
      </c>
      <c r="E59">
        <f t="shared" si="2"/>
        <v>21.857016620999978</v>
      </c>
      <c r="F59" s="2">
        <v>21857016.620999977</v>
      </c>
      <c r="I59" s="2">
        <v>126906096.29660092</v>
      </c>
    </row>
    <row r="60" spans="1:9" x14ac:dyDescent="0.25">
      <c r="A60" s="2">
        <v>2004</v>
      </c>
      <c r="B60" t="s">
        <v>55</v>
      </c>
      <c r="C60" t="str">
        <f t="shared" si="0"/>
        <v/>
      </c>
      <c r="D60">
        <f t="shared" si="1"/>
        <v>22.242813643500018</v>
      </c>
      <c r="E60">
        <f t="shared" si="2"/>
        <v>22.242813643500018</v>
      </c>
      <c r="F60" s="2">
        <v>22242813.643500019</v>
      </c>
      <c r="I60" s="2">
        <v>126658329.09980085</v>
      </c>
    </row>
    <row r="61" spans="1:9" x14ac:dyDescent="0.25">
      <c r="A61" s="2">
        <v>2004</v>
      </c>
      <c r="B61" t="s">
        <v>56</v>
      </c>
      <c r="C61" t="str">
        <f t="shared" si="0"/>
        <v/>
      </c>
      <c r="D61">
        <f t="shared" si="1"/>
        <v>21.45458008580006</v>
      </c>
      <c r="E61">
        <f t="shared" si="2"/>
        <v>21.45458008580006</v>
      </c>
      <c r="F61" s="2">
        <v>21454580.085800059</v>
      </c>
      <c r="I61" s="2">
        <v>126800395.12940004</v>
      </c>
    </row>
    <row r="62" spans="1:9" x14ac:dyDescent="0.25">
      <c r="A62" s="2">
        <v>2005</v>
      </c>
      <c r="B62" t="s">
        <v>45</v>
      </c>
      <c r="C62" t="str">
        <f t="shared" si="0"/>
        <v/>
      </c>
      <c r="D62">
        <f t="shared" si="1"/>
        <v>21.399677949700035</v>
      </c>
      <c r="E62">
        <f t="shared" si="2"/>
        <v>21.399677949700035</v>
      </c>
      <c r="F62" s="2">
        <v>21399677.949700035</v>
      </c>
      <c r="I62" s="2">
        <v>126014450.51360123</v>
      </c>
    </row>
    <row r="63" spans="1:9" x14ac:dyDescent="0.25">
      <c r="A63" s="2">
        <v>2005</v>
      </c>
      <c r="B63" t="s">
        <v>46</v>
      </c>
      <c r="C63" t="str">
        <f t="shared" si="0"/>
        <v/>
      </c>
      <c r="D63">
        <f t="shared" si="1"/>
        <v>21.408217923899993</v>
      </c>
      <c r="E63">
        <f t="shared" si="2"/>
        <v>21.408217923899993</v>
      </c>
      <c r="F63" s="2">
        <v>21408217.923899993</v>
      </c>
      <c r="I63" s="2">
        <v>126599742.59879883</v>
      </c>
    </row>
    <row r="64" spans="1:9" x14ac:dyDescent="0.25">
      <c r="A64" s="2">
        <v>2005</v>
      </c>
      <c r="B64" t="s">
        <v>47</v>
      </c>
      <c r="C64" t="str">
        <f t="shared" si="0"/>
        <v/>
      </c>
      <c r="D64">
        <f t="shared" si="1"/>
        <v>21.469672140899839</v>
      </c>
      <c r="E64">
        <f t="shared" si="2"/>
        <v>21.469672140899839</v>
      </c>
      <c r="F64" s="2">
        <v>21469672.140899837</v>
      </c>
      <c r="I64" s="2">
        <v>126496103.88879988</v>
      </c>
    </row>
    <row r="65" spans="1:9" x14ac:dyDescent="0.25">
      <c r="A65" s="2">
        <v>2005</v>
      </c>
      <c r="B65" t="s">
        <v>48</v>
      </c>
      <c r="C65" t="str">
        <f t="shared" si="0"/>
        <v/>
      </c>
      <c r="D65">
        <f t="shared" si="1"/>
        <v>22.055154434199963</v>
      </c>
      <c r="E65">
        <f t="shared" si="2"/>
        <v>22.055154434199963</v>
      </c>
      <c r="F65" s="2">
        <v>22055154.434199963</v>
      </c>
      <c r="I65" s="2">
        <v>126647924.27279837</v>
      </c>
    </row>
    <row r="66" spans="1:9" x14ac:dyDescent="0.25">
      <c r="A66" s="2">
        <v>2005</v>
      </c>
      <c r="B66" t="s">
        <v>49</v>
      </c>
      <c r="C66" t="str">
        <f t="shared" si="0"/>
        <v/>
      </c>
      <c r="D66">
        <f t="shared" si="1"/>
        <v>22.184945494900084</v>
      </c>
      <c r="E66">
        <f t="shared" si="2"/>
        <v>22.184945494900084</v>
      </c>
      <c r="F66" s="2">
        <v>22184945.494900085</v>
      </c>
      <c r="I66" s="2">
        <v>127273204.09360032</v>
      </c>
    </row>
    <row r="67" spans="1:9" x14ac:dyDescent="0.25">
      <c r="A67" s="2">
        <v>2005</v>
      </c>
      <c r="B67" t="s">
        <v>50</v>
      </c>
      <c r="C67" t="str">
        <f t="shared" ref="C67:C130" si="3">IF(AND(LEFT(B67,1)="7"),A67,"")</f>
        <v/>
      </c>
      <c r="D67">
        <f t="shared" ref="D67:D130" si="4">F67/1000000</f>
        <v>22.398034065000012</v>
      </c>
      <c r="E67">
        <f t="shared" ref="E67:E130" si="5">F67/1000000</f>
        <v>22.398034065000012</v>
      </c>
      <c r="F67" s="2">
        <v>22398034.065000013</v>
      </c>
      <c r="I67" s="2">
        <v>128637313.45539893</v>
      </c>
    </row>
    <row r="68" spans="1:9" x14ac:dyDescent="0.25">
      <c r="A68" s="2">
        <v>2005</v>
      </c>
      <c r="B68" t="s">
        <v>51</v>
      </c>
      <c r="C68">
        <f t="shared" si="3"/>
        <v>2005</v>
      </c>
      <c r="D68">
        <f t="shared" si="4"/>
        <v>22.399505454900027</v>
      </c>
      <c r="E68">
        <f t="shared" si="5"/>
        <v>22.399505454900027</v>
      </c>
      <c r="F68" s="2">
        <v>22399505.454900026</v>
      </c>
      <c r="I68" s="2">
        <v>129554189.59540008</v>
      </c>
    </row>
    <row r="69" spans="1:9" x14ac:dyDescent="0.25">
      <c r="A69" s="2">
        <v>2005</v>
      </c>
      <c r="B69" t="s">
        <v>52</v>
      </c>
      <c r="C69" t="str">
        <f t="shared" si="3"/>
        <v/>
      </c>
      <c r="D69">
        <f t="shared" si="4"/>
        <v>22.316414764600175</v>
      </c>
      <c r="E69">
        <f t="shared" si="5"/>
        <v>22.316414764600175</v>
      </c>
      <c r="F69" s="2">
        <v>22316414.764600176</v>
      </c>
      <c r="I69" s="2">
        <v>128836939.30839863</v>
      </c>
    </row>
    <row r="70" spans="1:9" x14ac:dyDescent="0.25">
      <c r="A70" s="2">
        <v>2005</v>
      </c>
      <c r="B70" t="s">
        <v>53</v>
      </c>
      <c r="C70" t="str">
        <f t="shared" si="3"/>
        <v/>
      </c>
      <c r="D70">
        <f t="shared" si="4"/>
        <v>22.280250529599957</v>
      </c>
      <c r="E70">
        <f t="shared" si="5"/>
        <v>22.280250529599957</v>
      </c>
      <c r="F70" s="2">
        <v>22280250.529599957</v>
      </c>
      <c r="I70" s="2">
        <v>128107114.61339869</v>
      </c>
    </row>
    <row r="71" spans="1:9" x14ac:dyDescent="0.25">
      <c r="A71" s="2">
        <v>2005</v>
      </c>
      <c r="B71" t="s">
        <v>54</v>
      </c>
      <c r="C71" t="str">
        <f t="shared" si="3"/>
        <v/>
      </c>
      <c r="D71">
        <f t="shared" si="4"/>
        <v>22.505984491499927</v>
      </c>
      <c r="E71">
        <f t="shared" si="5"/>
        <v>22.505984491499927</v>
      </c>
      <c r="F71" s="2">
        <v>22505984.491499927</v>
      </c>
      <c r="I71" s="2">
        <v>128488483.25179888</v>
      </c>
    </row>
    <row r="72" spans="1:9" x14ac:dyDescent="0.25">
      <c r="A72" s="2">
        <v>2005</v>
      </c>
      <c r="B72" t="s">
        <v>55</v>
      </c>
      <c r="C72" t="str">
        <f t="shared" si="3"/>
        <v/>
      </c>
      <c r="D72">
        <f t="shared" si="4"/>
        <v>22.578093022399962</v>
      </c>
      <c r="E72">
        <f t="shared" si="5"/>
        <v>22.578093022399962</v>
      </c>
      <c r="F72" s="2">
        <v>22578093.022399962</v>
      </c>
      <c r="I72" s="2">
        <v>128133508.66829954</v>
      </c>
    </row>
    <row r="73" spans="1:9" x14ac:dyDescent="0.25">
      <c r="A73" s="2">
        <v>2005</v>
      </c>
      <c r="B73" t="s">
        <v>56</v>
      </c>
      <c r="C73" t="str">
        <f t="shared" si="3"/>
        <v/>
      </c>
      <c r="D73">
        <f t="shared" si="4"/>
        <v>22.3269364109001</v>
      </c>
      <c r="E73">
        <f t="shared" si="5"/>
        <v>22.3269364109001</v>
      </c>
      <c r="F73" s="2">
        <v>22326936.410900101</v>
      </c>
      <c r="I73" s="2">
        <v>127600184.15149909</v>
      </c>
    </row>
    <row r="74" spans="1:9" x14ac:dyDescent="0.25">
      <c r="A74" s="2">
        <v>2006</v>
      </c>
      <c r="B74" t="s">
        <v>45</v>
      </c>
      <c r="C74" t="str">
        <f t="shared" si="3"/>
        <v/>
      </c>
      <c r="D74">
        <f t="shared" si="4"/>
        <v>22.464415732900029</v>
      </c>
      <c r="E74">
        <f t="shared" si="5"/>
        <v>22.464415732900029</v>
      </c>
      <c r="F74" s="2">
        <v>22464415.732900031</v>
      </c>
      <c r="I74" s="2">
        <v>126645805.58250086</v>
      </c>
    </row>
    <row r="75" spans="1:9" x14ac:dyDescent="0.25">
      <c r="A75" s="2">
        <v>2006</v>
      </c>
      <c r="B75" t="s">
        <v>46</v>
      </c>
      <c r="C75" t="str">
        <f t="shared" si="3"/>
        <v/>
      </c>
      <c r="D75">
        <f t="shared" si="4"/>
        <v>22.426338730699978</v>
      </c>
      <c r="E75">
        <f t="shared" si="5"/>
        <v>22.426338730699978</v>
      </c>
      <c r="F75" s="2">
        <v>22426338.730699979</v>
      </c>
      <c r="I75" s="2">
        <v>127259965.1924994</v>
      </c>
    </row>
    <row r="76" spans="1:9" x14ac:dyDescent="0.25">
      <c r="A76" s="2">
        <v>2006</v>
      </c>
      <c r="B76" t="s">
        <v>47</v>
      </c>
      <c r="C76" t="str">
        <f t="shared" si="3"/>
        <v/>
      </c>
      <c r="D76">
        <f t="shared" si="4"/>
        <v>22.739242872999938</v>
      </c>
      <c r="E76">
        <f t="shared" si="5"/>
        <v>22.739242872999938</v>
      </c>
      <c r="F76" s="2">
        <v>22739242.872999936</v>
      </c>
      <c r="I76" s="2">
        <v>127531845.83619927</v>
      </c>
    </row>
    <row r="77" spans="1:9" x14ac:dyDescent="0.25">
      <c r="A77" s="2">
        <v>2006</v>
      </c>
      <c r="B77" t="s">
        <v>48</v>
      </c>
      <c r="C77" t="str">
        <f t="shared" si="3"/>
        <v/>
      </c>
      <c r="D77">
        <f t="shared" si="4"/>
        <v>22.930138677600059</v>
      </c>
      <c r="E77">
        <f t="shared" si="5"/>
        <v>22.930138677600059</v>
      </c>
      <c r="F77" s="2">
        <v>22930138.67760006</v>
      </c>
      <c r="I77" s="2">
        <v>127716198.36039937</v>
      </c>
    </row>
    <row r="78" spans="1:9" x14ac:dyDescent="0.25">
      <c r="A78" s="2">
        <v>2006</v>
      </c>
      <c r="B78" t="s">
        <v>49</v>
      </c>
      <c r="C78" t="str">
        <f t="shared" si="3"/>
        <v/>
      </c>
      <c r="D78">
        <f t="shared" si="4"/>
        <v>23.195118065600077</v>
      </c>
      <c r="E78">
        <f t="shared" si="5"/>
        <v>23.195118065600077</v>
      </c>
      <c r="F78" s="2">
        <v>23195118.065600079</v>
      </c>
      <c r="I78" s="2">
        <v>128139981.9046002</v>
      </c>
    </row>
    <row r="79" spans="1:9" x14ac:dyDescent="0.25">
      <c r="A79" s="2">
        <v>2006</v>
      </c>
      <c r="B79" t="s">
        <v>50</v>
      </c>
      <c r="C79" t="str">
        <f t="shared" si="3"/>
        <v/>
      </c>
      <c r="D79">
        <f t="shared" si="4"/>
        <v>23.328757579299964</v>
      </c>
      <c r="E79">
        <f t="shared" si="5"/>
        <v>23.328757579299964</v>
      </c>
      <c r="F79" s="2">
        <v>23328757.579299964</v>
      </c>
      <c r="I79" s="2">
        <v>129908792.98190179</v>
      </c>
    </row>
    <row r="80" spans="1:9" x14ac:dyDescent="0.25">
      <c r="A80" s="2">
        <v>2006</v>
      </c>
      <c r="B80" t="s">
        <v>51</v>
      </c>
      <c r="C80">
        <f t="shared" si="3"/>
        <v>2006</v>
      </c>
      <c r="D80">
        <f t="shared" si="4"/>
        <v>23.369751503799932</v>
      </c>
      <c r="E80">
        <f t="shared" si="5"/>
        <v>23.369751503799932</v>
      </c>
      <c r="F80" s="2">
        <v>23369751.503799934</v>
      </c>
      <c r="I80" s="2">
        <v>130572892.69890122</v>
      </c>
    </row>
    <row r="81" spans="1:9" x14ac:dyDescent="0.25">
      <c r="A81" s="2">
        <v>2006</v>
      </c>
      <c r="B81" t="s">
        <v>52</v>
      </c>
      <c r="C81" t="str">
        <f t="shared" si="3"/>
        <v/>
      </c>
      <c r="D81">
        <f t="shared" si="4"/>
        <v>23.594901926600031</v>
      </c>
      <c r="E81">
        <f t="shared" si="5"/>
        <v>23.594901926600031</v>
      </c>
      <c r="F81" s="2">
        <v>23594901.926600032</v>
      </c>
      <c r="I81" s="2">
        <v>129429306.47979882</v>
      </c>
    </row>
    <row r="82" spans="1:9" x14ac:dyDescent="0.25">
      <c r="A82" s="2">
        <v>2006</v>
      </c>
      <c r="B82" t="s">
        <v>53</v>
      </c>
      <c r="C82" t="str">
        <f t="shared" si="3"/>
        <v/>
      </c>
      <c r="D82">
        <f t="shared" si="4"/>
        <v>23.676945550799896</v>
      </c>
      <c r="E82">
        <f t="shared" si="5"/>
        <v>23.676945550799896</v>
      </c>
      <c r="F82" s="2">
        <v>23676945.550799895</v>
      </c>
      <c r="I82" s="2">
        <v>128457242.84170142</v>
      </c>
    </row>
    <row r="83" spans="1:9" x14ac:dyDescent="0.25">
      <c r="A83" s="2">
        <v>2006</v>
      </c>
      <c r="B83" t="s">
        <v>54</v>
      </c>
      <c r="C83" t="str">
        <f t="shared" si="3"/>
        <v/>
      </c>
      <c r="D83">
        <f t="shared" si="4"/>
        <v>23.685449371399923</v>
      </c>
      <c r="E83">
        <f t="shared" si="5"/>
        <v>23.685449371399923</v>
      </c>
      <c r="F83" s="2">
        <v>23685449.371399924</v>
      </c>
      <c r="I83" s="2">
        <v>129326360.58030055</v>
      </c>
    </row>
    <row r="84" spans="1:9" x14ac:dyDescent="0.25">
      <c r="A84" s="2">
        <v>2006</v>
      </c>
      <c r="B84" t="s">
        <v>55</v>
      </c>
      <c r="C84" t="str">
        <f t="shared" si="3"/>
        <v/>
      </c>
      <c r="D84">
        <f t="shared" si="4"/>
        <v>23.582589357300026</v>
      </c>
      <c r="E84">
        <f t="shared" si="5"/>
        <v>23.582589357300026</v>
      </c>
      <c r="F84" s="2">
        <v>23582589.357300028</v>
      </c>
      <c r="I84" s="2">
        <v>129513949.10390131</v>
      </c>
    </row>
    <row r="85" spans="1:9" x14ac:dyDescent="0.25">
      <c r="A85" s="2">
        <v>2006</v>
      </c>
      <c r="B85" t="s">
        <v>56</v>
      </c>
      <c r="C85" t="str">
        <f t="shared" si="3"/>
        <v/>
      </c>
      <c r="D85">
        <f t="shared" si="4"/>
        <v>23.206703149599999</v>
      </c>
      <c r="E85">
        <f t="shared" si="5"/>
        <v>23.206703149599999</v>
      </c>
      <c r="F85" s="2">
        <v>23206703.149599999</v>
      </c>
      <c r="I85" s="2">
        <v>129562336.56469885</v>
      </c>
    </row>
    <row r="86" spans="1:9" x14ac:dyDescent="0.25">
      <c r="A86" s="2">
        <v>2007</v>
      </c>
      <c r="B86" t="s">
        <v>45</v>
      </c>
      <c r="C86" t="str">
        <f t="shared" si="3"/>
        <v/>
      </c>
      <c r="D86">
        <f t="shared" si="4"/>
        <v>23.514942411299938</v>
      </c>
      <c r="E86">
        <f t="shared" si="5"/>
        <v>23.514942411299938</v>
      </c>
      <c r="F86" s="2">
        <v>23514942.411299936</v>
      </c>
      <c r="I86" s="2">
        <v>128457081.60400088</v>
      </c>
    </row>
    <row r="87" spans="1:9" x14ac:dyDescent="0.25">
      <c r="A87" s="2">
        <v>2007</v>
      </c>
      <c r="B87" t="s">
        <v>46</v>
      </c>
      <c r="C87" t="str">
        <f t="shared" si="3"/>
        <v/>
      </c>
      <c r="D87">
        <f t="shared" si="4"/>
        <v>23.658903078700003</v>
      </c>
      <c r="E87">
        <f t="shared" si="5"/>
        <v>23.658903078700003</v>
      </c>
      <c r="F87" s="2">
        <v>23658903.078700002</v>
      </c>
      <c r="I87" s="2">
        <v>128151104.14200062</v>
      </c>
    </row>
    <row r="88" spans="1:9" x14ac:dyDescent="0.25">
      <c r="A88" s="2">
        <v>2007</v>
      </c>
      <c r="B88" t="s">
        <v>47</v>
      </c>
      <c r="C88" t="str">
        <f t="shared" si="3"/>
        <v/>
      </c>
      <c r="D88">
        <f t="shared" si="4"/>
        <v>23.705563104800081</v>
      </c>
      <c r="E88">
        <f t="shared" si="5"/>
        <v>23.705563104800081</v>
      </c>
      <c r="F88" s="2">
        <v>23705563.104800083</v>
      </c>
      <c r="I88" s="2">
        <v>128741338.76080067</v>
      </c>
    </row>
    <row r="89" spans="1:9" x14ac:dyDescent="0.25">
      <c r="A89" s="2">
        <v>2007</v>
      </c>
      <c r="B89" t="s">
        <v>48</v>
      </c>
      <c r="C89" t="str">
        <f t="shared" si="3"/>
        <v/>
      </c>
      <c r="D89">
        <f t="shared" si="4"/>
        <v>23.744938094299957</v>
      </c>
      <c r="E89">
        <f t="shared" si="5"/>
        <v>23.744938094299957</v>
      </c>
      <c r="F89" s="2">
        <v>23744938.094299957</v>
      </c>
      <c r="I89" s="2">
        <v>128399515.28660037</v>
      </c>
    </row>
    <row r="90" spans="1:9" x14ac:dyDescent="0.25">
      <c r="A90" s="2">
        <v>2007</v>
      </c>
      <c r="B90" t="s">
        <v>49</v>
      </c>
      <c r="C90" t="str">
        <f t="shared" si="3"/>
        <v/>
      </c>
      <c r="D90">
        <f t="shared" si="4"/>
        <v>24.003097932299955</v>
      </c>
      <c r="E90">
        <f t="shared" si="5"/>
        <v>24.003097932299955</v>
      </c>
      <c r="F90" s="2">
        <v>24003097.932299957</v>
      </c>
      <c r="I90" s="2">
        <v>128764263.40389986</v>
      </c>
    </row>
    <row r="91" spans="1:9" x14ac:dyDescent="0.25">
      <c r="A91" s="2">
        <v>2007</v>
      </c>
      <c r="B91" t="s">
        <v>50</v>
      </c>
      <c r="C91" t="str">
        <f t="shared" si="3"/>
        <v/>
      </c>
      <c r="D91">
        <f t="shared" si="4"/>
        <v>24.123665856400002</v>
      </c>
      <c r="E91">
        <f t="shared" si="5"/>
        <v>24.123665856400002</v>
      </c>
      <c r="F91" s="2">
        <v>24123665.856400002</v>
      </c>
      <c r="I91" s="2">
        <v>130711235.63789736</v>
      </c>
    </row>
    <row r="92" spans="1:9" x14ac:dyDescent="0.25">
      <c r="A92" s="2">
        <v>2007</v>
      </c>
      <c r="B92" t="s">
        <v>51</v>
      </c>
      <c r="C92">
        <f t="shared" si="3"/>
        <v>2007</v>
      </c>
      <c r="D92">
        <f t="shared" si="4"/>
        <v>24.451022624800011</v>
      </c>
      <c r="E92">
        <f t="shared" si="5"/>
        <v>24.451022624800011</v>
      </c>
      <c r="F92" s="2">
        <v>24451022.624800012</v>
      </c>
      <c r="I92" s="2">
        <v>130931368.54150163</v>
      </c>
    </row>
    <row r="93" spans="1:9" x14ac:dyDescent="0.25">
      <c r="A93" s="2">
        <v>2007</v>
      </c>
      <c r="B93" t="s">
        <v>52</v>
      </c>
      <c r="C93" t="str">
        <f t="shared" si="3"/>
        <v/>
      </c>
      <c r="D93">
        <f t="shared" si="4"/>
        <v>24.391169880900094</v>
      </c>
      <c r="E93">
        <f t="shared" si="5"/>
        <v>24.391169880900094</v>
      </c>
      <c r="F93" s="2">
        <v>24391169.880900092</v>
      </c>
      <c r="I93" s="2">
        <v>129738939.29360124</v>
      </c>
    </row>
    <row r="94" spans="1:9" x14ac:dyDescent="0.25">
      <c r="A94" s="2">
        <v>2007</v>
      </c>
      <c r="B94" t="s">
        <v>53</v>
      </c>
      <c r="C94" t="str">
        <f t="shared" si="3"/>
        <v/>
      </c>
      <c r="D94">
        <f t="shared" si="4"/>
        <v>24.374662066700026</v>
      </c>
      <c r="E94">
        <f t="shared" si="5"/>
        <v>24.374662066700026</v>
      </c>
      <c r="F94" s="2">
        <v>24374662.066700026</v>
      </c>
      <c r="I94" s="2">
        <v>129744198.50359851</v>
      </c>
    </row>
    <row r="95" spans="1:9" x14ac:dyDescent="0.25">
      <c r="A95" s="2">
        <v>2007</v>
      </c>
      <c r="B95" t="s">
        <v>54</v>
      </c>
      <c r="C95" t="str">
        <f t="shared" si="3"/>
        <v/>
      </c>
      <c r="D95">
        <f t="shared" si="4"/>
        <v>24.315490108299876</v>
      </c>
      <c r="E95">
        <f t="shared" si="5"/>
        <v>24.315490108299876</v>
      </c>
      <c r="F95" s="2">
        <v>24315490.108299877</v>
      </c>
      <c r="I95" s="2">
        <v>129911595.34930047</v>
      </c>
    </row>
    <row r="96" spans="1:9" x14ac:dyDescent="0.25">
      <c r="A96" s="2">
        <v>2007</v>
      </c>
      <c r="B96" t="s">
        <v>55</v>
      </c>
      <c r="C96" t="str">
        <f t="shared" si="3"/>
        <v/>
      </c>
      <c r="D96">
        <f t="shared" si="4"/>
        <v>24.274333276999972</v>
      </c>
      <c r="E96">
        <f t="shared" si="5"/>
        <v>24.274333276999972</v>
      </c>
      <c r="F96" s="2">
        <v>24274333.276999973</v>
      </c>
      <c r="I96" s="2">
        <v>130734040.97519998</v>
      </c>
    </row>
    <row r="97" spans="1:9" x14ac:dyDescent="0.25">
      <c r="A97" s="2">
        <v>2007</v>
      </c>
      <c r="B97" t="s">
        <v>56</v>
      </c>
      <c r="C97" t="str">
        <f t="shared" si="3"/>
        <v/>
      </c>
      <c r="D97">
        <f t="shared" si="4"/>
        <v>23.919590890999999</v>
      </c>
      <c r="E97">
        <f t="shared" si="5"/>
        <v>23.919590890999999</v>
      </c>
      <c r="F97" s="2">
        <v>23919590.890999999</v>
      </c>
      <c r="I97" s="2">
        <v>130352710.55110231</v>
      </c>
    </row>
    <row r="98" spans="1:9" x14ac:dyDescent="0.25">
      <c r="A98" s="2">
        <v>2008</v>
      </c>
      <c r="B98" t="s">
        <v>45</v>
      </c>
      <c r="C98" t="str">
        <f t="shared" si="3"/>
        <v/>
      </c>
      <c r="D98">
        <f t="shared" si="4"/>
        <v>23.895446363700088</v>
      </c>
      <c r="E98">
        <f t="shared" si="5"/>
        <v>23.895446363700088</v>
      </c>
      <c r="F98" s="2">
        <v>23895446.363700088</v>
      </c>
      <c r="I98" s="2">
        <v>129071318.76489948</v>
      </c>
    </row>
    <row r="99" spans="1:9" x14ac:dyDescent="0.25">
      <c r="A99" s="2">
        <v>2008</v>
      </c>
      <c r="B99" t="s">
        <v>46</v>
      </c>
      <c r="C99" t="str">
        <f t="shared" si="3"/>
        <v/>
      </c>
      <c r="D99">
        <f t="shared" si="4"/>
        <v>23.865529041300086</v>
      </c>
      <c r="E99">
        <f t="shared" si="5"/>
        <v>23.865529041300086</v>
      </c>
      <c r="F99" s="2">
        <v>23865529.041300084</v>
      </c>
      <c r="I99" s="2">
        <v>128852364.67620081</v>
      </c>
    </row>
    <row r="100" spans="1:9" x14ac:dyDescent="0.25">
      <c r="A100" s="2">
        <v>2008</v>
      </c>
      <c r="B100" t="s">
        <v>47</v>
      </c>
      <c r="C100" t="str">
        <f t="shared" si="3"/>
        <v/>
      </c>
      <c r="D100">
        <f t="shared" si="4"/>
        <v>23.761615315700091</v>
      </c>
      <c r="E100">
        <f t="shared" si="5"/>
        <v>23.761615315700091</v>
      </c>
      <c r="F100" s="2">
        <v>23761615.315700091</v>
      </c>
      <c r="I100" s="2">
        <v>129639651.02390134</v>
      </c>
    </row>
    <row r="101" spans="1:9" x14ac:dyDescent="0.25">
      <c r="A101" s="2">
        <v>2008</v>
      </c>
      <c r="B101" t="s">
        <v>48</v>
      </c>
      <c r="C101" t="str">
        <f t="shared" si="3"/>
        <v/>
      </c>
      <c r="D101">
        <f t="shared" si="4"/>
        <v>23.966850188800045</v>
      </c>
      <c r="E101">
        <f t="shared" si="5"/>
        <v>23.966850188800045</v>
      </c>
      <c r="F101" s="2">
        <v>23966850.188800044</v>
      </c>
      <c r="I101" s="2">
        <v>129520134.75929993</v>
      </c>
    </row>
    <row r="102" spans="1:9" x14ac:dyDescent="0.25">
      <c r="A102" s="2">
        <v>2008</v>
      </c>
      <c r="B102" t="s">
        <v>49</v>
      </c>
      <c r="C102" t="str">
        <f t="shared" si="3"/>
        <v/>
      </c>
      <c r="D102">
        <f t="shared" si="4"/>
        <v>23.862556469099975</v>
      </c>
      <c r="E102">
        <f t="shared" si="5"/>
        <v>23.862556469099975</v>
      </c>
      <c r="F102" s="2">
        <v>23862556.469099976</v>
      </c>
      <c r="I102" s="2">
        <v>130541853.81549846</v>
      </c>
    </row>
    <row r="103" spans="1:9" x14ac:dyDescent="0.25">
      <c r="A103" s="2">
        <v>2008</v>
      </c>
      <c r="B103" t="s">
        <v>50</v>
      </c>
      <c r="C103" t="str">
        <f t="shared" si="3"/>
        <v/>
      </c>
      <c r="D103">
        <f t="shared" si="4"/>
        <v>24.518259904599894</v>
      </c>
      <c r="E103">
        <f t="shared" si="5"/>
        <v>24.518259904599894</v>
      </c>
      <c r="F103" s="2">
        <v>24518259.904599894</v>
      </c>
      <c r="I103" s="2">
        <v>131774554.90800183</v>
      </c>
    </row>
    <row r="104" spans="1:9" x14ac:dyDescent="0.25">
      <c r="A104" s="2">
        <v>2008</v>
      </c>
      <c r="B104" t="s">
        <v>51</v>
      </c>
      <c r="C104">
        <f t="shared" si="3"/>
        <v>2008</v>
      </c>
      <c r="D104">
        <f t="shared" si="4"/>
        <v>24.742713974099939</v>
      </c>
      <c r="E104">
        <f t="shared" si="5"/>
        <v>24.742713974099939</v>
      </c>
      <c r="F104" s="2">
        <v>24742713.974099938</v>
      </c>
      <c r="I104" s="2">
        <v>132169465.80489863</v>
      </c>
    </row>
    <row r="105" spans="1:9" x14ac:dyDescent="0.25">
      <c r="A105" s="2">
        <v>2008</v>
      </c>
      <c r="B105" t="s">
        <v>52</v>
      </c>
      <c r="C105" t="str">
        <f t="shared" si="3"/>
        <v/>
      </c>
      <c r="D105">
        <f t="shared" si="4"/>
        <v>24.436260694400016</v>
      </c>
      <c r="E105">
        <f t="shared" si="5"/>
        <v>24.436260694400016</v>
      </c>
      <c r="F105" s="2">
        <v>24436260.694400016</v>
      </c>
      <c r="I105" s="2">
        <v>131472012.90869997</v>
      </c>
    </row>
    <row r="106" spans="1:9" x14ac:dyDescent="0.25">
      <c r="A106" s="2">
        <v>2008</v>
      </c>
      <c r="B106" t="s">
        <v>53</v>
      </c>
      <c r="C106" t="str">
        <f t="shared" si="3"/>
        <v/>
      </c>
      <c r="D106">
        <f t="shared" si="4"/>
        <v>24.426655963300082</v>
      </c>
      <c r="E106">
        <f t="shared" si="5"/>
        <v>24.426655963300082</v>
      </c>
      <c r="F106" s="2">
        <v>24426655.963300083</v>
      </c>
      <c r="I106" s="2">
        <v>130513273.40680094</v>
      </c>
    </row>
    <row r="107" spans="1:9" x14ac:dyDescent="0.25">
      <c r="A107" s="2">
        <v>2008</v>
      </c>
      <c r="B107" t="s">
        <v>54</v>
      </c>
      <c r="C107" t="str">
        <f t="shared" si="3"/>
        <v/>
      </c>
      <c r="D107">
        <f t="shared" si="4"/>
        <v>24.119679246099977</v>
      </c>
      <c r="E107">
        <f t="shared" si="5"/>
        <v>24.119679246099977</v>
      </c>
      <c r="F107" s="2">
        <v>24119679.246099979</v>
      </c>
      <c r="I107" s="2">
        <v>131206769.76570152</v>
      </c>
    </row>
    <row r="108" spans="1:9" x14ac:dyDescent="0.25">
      <c r="A108" s="2">
        <v>2008</v>
      </c>
      <c r="B108" t="s">
        <v>55</v>
      </c>
      <c r="C108" t="str">
        <f t="shared" si="3"/>
        <v/>
      </c>
      <c r="D108">
        <f t="shared" si="4"/>
        <v>23.882599768500082</v>
      </c>
      <c r="E108">
        <f t="shared" si="5"/>
        <v>23.882599768500082</v>
      </c>
      <c r="F108" s="2">
        <v>23882599.768500082</v>
      </c>
      <c r="I108" s="2">
        <v>131195519.75099784</v>
      </c>
    </row>
    <row r="109" spans="1:9" x14ac:dyDescent="0.25">
      <c r="A109" s="2">
        <v>2008</v>
      </c>
      <c r="B109" t="s">
        <v>56</v>
      </c>
      <c r="C109" t="str">
        <f t="shared" si="3"/>
        <v/>
      </c>
      <c r="D109">
        <f t="shared" si="4"/>
        <v>23.959846940300078</v>
      </c>
      <c r="E109">
        <f t="shared" si="5"/>
        <v>23.959846940300078</v>
      </c>
      <c r="F109" s="2">
        <v>23959846.940300077</v>
      </c>
      <c r="I109" s="2">
        <v>130668467.96689941</v>
      </c>
    </row>
    <row r="110" spans="1:9" x14ac:dyDescent="0.25">
      <c r="A110" s="2">
        <v>2009</v>
      </c>
      <c r="B110" t="s">
        <v>45</v>
      </c>
      <c r="C110" t="str">
        <f t="shared" si="3"/>
        <v/>
      </c>
      <c r="D110">
        <f t="shared" si="4"/>
        <v>23.592575639200138</v>
      </c>
      <c r="E110">
        <f t="shared" si="5"/>
        <v>23.592575639200138</v>
      </c>
      <c r="F110" s="2">
        <v>23592575.63920014</v>
      </c>
      <c r="I110" s="2">
        <v>130083063.26519987</v>
      </c>
    </row>
    <row r="111" spans="1:9" x14ac:dyDescent="0.25">
      <c r="A111" s="2">
        <v>2009</v>
      </c>
      <c r="B111" t="s">
        <v>46</v>
      </c>
      <c r="C111" t="str">
        <f t="shared" si="3"/>
        <v/>
      </c>
      <c r="D111">
        <f t="shared" si="4"/>
        <v>23.385220883900047</v>
      </c>
      <c r="E111">
        <f t="shared" si="5"/>
        <v>23.385220883900047</v>
      </c>
      <c r="F111" s="2">
        <v>23385220.883900046</v>
      </c>
      <c r="I111" s="2">
        <v>130377983.1380008</v>
      </c>
    </row>
    <row r="112" spans="1:9" x14ac:dyDescent="0.25">
      <c r="A112" s="2">
        <v>2009</v>
      </c>
      <c r="B112" t="s">
        <v>47</v>
      </c>
      <c r="C112" t="str">
        <f t="shared" si="3"/>
        <v/>
      </c>
      <c r="D112">
        <f t="shared" si="4"/>
        <v>23.508998726700121</v>
      </c>
      <c r="E112">
        <f t="shared" si="5"/>
        <v>23.508998726700121</v>
      </c>
      <c r="F112" s="2">
        <v>23508998.72670012</v>
      </c>
      <c r="I112" s="2">
        <v>130143560.4928019</v>
      </c>
    </row>
    <row r="113" spans="1:9" x14ac:dyDescent="0.25">
      <c r="A113" s="2">
        <v>2009</v>
      </c>
      <c r="B113" t="s">
        <v>48</v>
      </c>
      <c r="C113" t="str">
        <f t="shared" si="3"/>
        <v/>
      </c>
      <c r="D113">
        <f t="shared" si="4"/>
        <v>23.751947908800123</v>
      </c>
      <c r="E113">
        <f t="shared" si="5"/>
        <v>23.751947908800123</v>
      </c>
      <c r="F113" s="2">
        <v>23751947.908800121</v>
      </c>
      <c r="I113" s="2">
        <v>130252536.51209906</v>
      </c>
    </row>
    <row r="114" spans="1:9" x14ac:dyDescent="0.25">
      <c r="A114" s="2">
        <v>2009</v>
      </c>
      <c r="B114" t="s">
        <v>49</v>
      </c>
      <c r="C114" t="str">
        <f t="shared" si="3"/>
        <v/>
      </c>
      <c r="D114">
        <f t="shared" si="4"/>
        <v>23.584684610100091</v>
      </c>
      <c r="E114">
        <f t="shared" si="5"/>
        <v>23.584684610100091</v>
      </c>
      <c r="F114" s="2">
        <v>23584684.610100091</v>
      </c>
      <c r="I114" s="2">
        <v>130688790.05680071</v>
      </c>
    </row>
    <row r="115" spans="1:9" x14ac:dyDescent="0.25">
      <c r="A115" s="2">
        <v>2009</v>
      </c>
      <c r="B115" t="s">
        <v>50</v>
      </c>
      <c r="C115" t="str">
        <f t="shared" si="3"/>
        <v/>
      </c>
      <c r="D115">
        <f t="shared" si="4"/>
        <v>24.132812206399944</v>
      </c>
      <c r="E115">
        <f t="shared" si="5"/>
        <v>24.132812206399944</v>
      </c>
      <c r="F115" s="2">
        <v>24132812.206399944</v>
      </c>
      <c r="I115" s="2">
        <v>132073474.39479983</v>
      </c>
    </row>
    <row r="116" spans="1:9" x14ac:dyDescent="0.25">
      <c r="A116" s="2">
        <v>2009</v>
      </c>
      <c r="B116" t="s">
        <v>51</v>
      </c>
      <c r="C116">
        <f t="shared" si="3"/>
        <v>2009</v>
      </c>
      <c r="D116">
        <f t="shared" si="4"/>
        <v>24.273066158999942</v>
      </c>
      <c r="E116">
        <f t="shared" si="5"/>
        <v>24.273066158999942</v>
      </c>
      <c r="F116" s="2">
        <v>24273066.158999942</v>
      </c>
      <c r="I116" s="2">
        <v>132266281.18800101</v>
      </c>
    </row>
    <row r="117" spans="1:9" x14ac:dyDescent="0.25">
      <c r="A117" s="2">
        <v>2009</v>
      </c>
      <c r="B117" t="s">
        <v>52</v>
      </c>
      <c r="C117" t="str">
        <f t="shared" si="3"/>
        <v/>
      </c>
      <c r="D117">
        <f t="shared" si="4"/>
        <v>24.124601057299923</v>
      </c>
      <c r="E117">
        <f t="shared" si="5"/>
        <v>24.124601057299923</v>
      </c>
      <c r="F117" s="2">
        <v>24124601.057299923</v>
      </c>
      <c r="I117" s="2">
        <v>130945856.59790154</v>
      </c>
    </row>
    <row r="118" spans="1:9" x14ac:dyDescent="0.25">
      <c r="A118" s="2">
        <v>2009</v>
      </c>
      <c r="B118" t="s">
        <v>53</v>
      </c>
      <c r="C118" t="str">
        <f t="shared" si="3"/>
        <v/>
      </c>
      <c r="D118">
        <f t="shared" si="4"/>
        <v>24.200467386199925</v>
      </c>
      <c r="E118">
        <f t="shared" si="5"/>
        <v>24.200467386199925</v>
      </c>
      <c r="F118" s="2">
        <v>24200467.386199925</v>
      </c>
      <c r="I118" s="2">
        <v>129636073.62560028</v>
      </c>
    </row>
    <row r="119" spans="1:9" x14ac:dyDescent="0.25">
      <c r="A119" s="2">
        <v>2009</v>
      </c>
      <c r="B119" t="s">
        <v>54</v>
      </c>
      <c r="C119" t="str">
        <f t="shared" si="3"/>
        <v/>
      </c>
      <c r="D119">
        <f t="shared" si="4"/>
        <v>24.241276359100016</v>
      </c>
      <c r="E119">
        <f t="shared" si="5"/>
        <v>24.241276359100016</v>
      </c>
      <c r="F119" s="2">
        <v>24241276.359100018</v>
      </c>
      <c r="I119" s="2">
        <v>129438848.62879939</v>
      </c>
    </row>
    <row r="120" spans="1:9" x14ac:dyDescent="0.25">
      <c r="A120" s="2">
        <v>2009</v>
      </c>
      <c r="B120" t="s">
        <v>55</v>
      </c>
      <c r="C120" t="str">
        <f t="shared" si="3"/>
        <v/>
      </c>
      <c r="D120">
        <f t="shared" si="4"/>
        <v>24.381260084999973</v>
      </c>
      <c r="E120">
        <f t="shared" si="5"/>
        <v>24.381260084999973</v>
      </c>
      <c r="F120" s="2">
        <v>24381260.084999971</v>
      </c>
      <c r="I120" s="2">
        <v>129363336.27879792</v>
      </c>
    </row>
    <row r="121" spans="1:9" x14ac:dyDescent="0.25">
      <c r="A121" s="2">
        <v>2009</v>
      </c>
      <c r="B121" t="s">
        <v>56</v>
      </c>
      <c r="C121" t="str">
        <f t="shared" si="3"/>
        <v/>
      </c>
      <c r="D121">
        <f t="shared" si="4"/>
        <v>23.949370883600011</v>
      </c>
      <c r="E121">
        <f t="shared" si="5"/>
        <v>23.949370883600011</v>
      </c>
      <c r="F121" s="2">
        <v>23949370.883600011</v>
      </c>
      <c r="I121" s="2">
        <v>128909154.94670144</v>
      </c>
    </row>
    <row r="122" spans="1:9" x14ac:dyDescent="0.25">
      <c r="A122" s="2">
        <v>2010</v>
      </c>
      <c r="B122" t="s">
        <v>45</v>
      </c>
      <c r="C122" t="str">
        <f t="shared" si="3"/>
        <v/>
      </c>
      <c r="D122">
        <f t="shared" si="4"/>
        <v>23.999681929400065</v>
      </c>
      <c r="E122">
        <f t="shared" si="5"/>
        <v>23.999681929400065</v>
      </c>
      <c r="F122" s="2">
        <v>23999681.929400064</v>
      </c>
      <c r="I122" s="2">
        <v>129233747.15610111</v>
      </c>
    </row>
    <row r="123" spans="1:9" x14ac:dyDescent="0.25">
      <c r="A123" s="2">
        <v>2010</v>
      </c>
      <c r="B123" t="s">
        <v>46</v>
      </c>
      <c r="C123" t="str">
        <f t="shared" si="3"/>
        <v/>
      </c>
      <c r="D123">
        <f t="shared" si="4"/>
        <v>23.925349875800041</v>
      </c>
      <c r="E123">
        <f t="shared" si="5"/>
        <v>23.925349875800041</v>
      </c>
      <c r="F123" s="2">
        <v>23925349.87580004</v>
      </c>
      <c r="I123" s="2">
        <v>129592885.48979938</v>
      </c>
    </row>
    <row r="124" spans="1:9" x14ac:dyDescent="0.25">
      <c r="A124" s="2">
        <v>2010</v>
      </c>
      <c r="B124" t="s">
        <v>47</v>
      </c>
      <c r="C124" t="str">
        <f t="shared" si="3"/>
        <v/>
      </c>
      <c r="D124">
        <f t="shared" si="4"/>
        <v>23.848694226199925</v>
      </c>
      <c r="E124">
        <f t="shared" si="5"/>
        <v>23.848694226199925</v>
      </c>
      <c r="F124" s="2">
        <v>23848694.226199925</v>
      </c>
      <c r="I124" s="2">
        <v>130022578.10700066</v>
      </c>
    </row>
    <row r="125" spans="1:9" x14ac:dyDescent="0.25">
      <c r="A125" s="2">
        <v>2010</v>
      </c>
      <c r="B125" t="s">
        <v>48</v>
      </c>
      <c r="C125" t="str">
        <f t="shared" si="3"/>
        <v/>
      </c>
      <c r="D125">
        <f t="shared" si="4"/>
        <v>23.916946441600079</v>
      </c>
      <c r="E125">
        <f t="shared" si="5"/>
        <v>23.916946441600079</v>
      </c>
      <c r="F125" s="2">
        <v>23916946.441600077</v>
      </c>
      <c r="I125" s="2">
        <v>130376567.23749973</v>
      </c>
    </row>
    <row r="126" spans="1:9" x14ac:dyDescent="0.25">
      <c r="A126" s="2">
        <v>2010</v>
      </c>
      <c r="B126" t="s">
        <v>49</v>
      </c>
      <c r="C126" t="str">
        <f t="shared" si="3"/>
        <v/>
      </c>
      <c r="D126">
        <f t="shared" si="4"/>
        <v>24.18589559729994</v>
      </c>
      <c r="E126">
        <f t="shared" si="5"/>
        <v>24.18589559729994</v>
      </c>
      <c r="F126" s="2">
        <v>24185895.597299941</v>
      </c>
      <c r="I126" s="2">
        <v>129796340.42380159</v>
      </c>
    </row>
    <row r="127" spans="1:9" x14ac:dyDescent="0.25">
      <c r="A127" s="2">
        <v>2010</v>
      </c>
      <c r="B127" t="s">
        <v>50</v>
      </c>
      <c r="C127" t="str">
        <f t="shared" si="3"/>
        <v/>
      </c>
      <c r="D127">
        <f t="shared" si="4"/>
        <v>24.741085668999997</v>
      </c>
      <c r="E127">
        <f t="shared" si="5"/>
        <v>24.741085668999997</v>
      </c>
      <c r="F127" s="2">
        <v>24741085.668999996</v>
      </c>
      <c r="I127" s="2">
        <v>130543737.73349878</v>
      </c>
    </row>
    <row r="128" spans="1:9" x14ac:dyDescent="0.25">
      <c r="A128" s="2">
        <v>2010</v>
      </c>
      <c r="B128" t="s">
        <v>51</v>
      </c>
      <c r="C128">
        <f t="shared" si="3"/>
        <v>2010</v>
      </c>
      <c r="D128">
        <f t="shared" si="4"/>
        <v>24.644967903299875</v>
      </c>
      <c r="E128">
        <f t="shared" si="5"/>
        <v>24.644967903299875</v>
      </c>
      <c r="F128" s="2">
        <v>24644967.903299876</v>
      </c>
      <c r="I128" s="2">
        <v>131259660.83440018</v>
      </c>
    </row>
    <row r="129" spans="1:9" x14ac:dyDescent="0.25">
      <c r="A129" s="2">
        <v>2010</v>
      </c>
      <c r="B129" t="s">
        <v>52</v>
      </c>
      <c r="C129" t="str">
        <f t="shared" si="3"/>
        <v/>
      </c>
      <c r="D129">
        <f t="shared" si="4"/>
        <v>24.735231670100074</v>
      </c>
      <c r="E129">
        <f t="shared" si="5"/>
        <v>24.735231670100074</v>
      </c>
      <c r="F129" s="2">
        <v>24735231.670100074</v>
      </c>
      <c r="I129" s="2">
        <v>130532157.75420012</v>
      </c>
    </row>
    <row r="130" spans="1:9" x14ac:dyDescent="0.25">
      <c r="A130" s="2">
        <v>2010</v>
      </c>
      <c r="B130" t="s">
        <v>53</v>
      </c>
      <c r="C130" t="str">
        <f t="shared" si="3"/>
        <v/>
      </c>
      <c r="D130">
        <f t="shared" si="4"/>
        <v>24.573177166999891</v>
      </c>
      <c r="E130">
        <f t="shared" si="5"/>
        <v>24.573177166999891</v>
      </c>
      <c r="F130" s="2">
        <v>24573177.166999891</v>
      </c>
      <c r="I130" s="2">
        <v>129908471.52749902</v>
      </c>
    </row>
    <row r="131" spans="1:9" x14ac:dyDescent="0.25">
      <c r="A131" s="2">
        <v>2010</v>
      </c>
      <c r="B131" t="s">
        <v>54</v>
      </c>
      <c r="C131" t="str">
        <f t="shared" ref="C131:C194" si="6">IF(AND(LEFT(B131,1)="7"),A131,"")</f>
        <v/>
      </c>
      <c r="D131">
        <f t="shared" ref="D131:D194" si="7">F131/1000000</f>
        <v>24.593375909599963</v>
      </c>
      <c r="E131">
        <f t="shared" ref="E131:E194" si="8">F131/1000000</f>
        <v>24.593375909599963</v>
      </c>
      <c r="F131" s="2">
        <v>24593375.909599964</v>
      </c>
      <c r="I131" s="2">
        <v>129600729.38099919</v>
      </c>
    </row>
    <row r="132" spans="1:9" x14ac:dyDescent="0.25">
      <c r="A132" s="2">
        <v>2010</v>
      </c>
      <c r="B132" t="s">
        <v>55</v>
      </c>
      <c r="C132" t="str">
        <f t="shared" si="6"/>
        <v/>
      </c>
      <c r="D132">
        <f t="shared" si="7"/>
        <v>24.832423230199939</v>
      </c>
      <c r="E132">
        <f t="shared" si="8"/>
        <v>24.832423230199939</v>
      </c>
      <c r="F132" s="2">
        <v>24832423.230199941</v>
      </c>
      <c r="I132" s="2">
        <v>129245272.79209968</v>
      </c>
    </row>
    <row r="133" spans="1:9" x14ac:dyDescent="0.25">
      <c r="A133" s="2">
        <v>2010</v>
      </c>
      <c r="B133" t="s">
        <v>56</v>
      </c>
      <c r="C133" t="str">
        <f t="shared" si="6"/>
        <v/>
      </c>
      <c r="D133">
        <f t="shared" si="7"/>
        <v>24.811755537599936</v>
      </c>
      <c r="E133">
        <f t="shared" si="8"/>
        <v>24.811755537599936</v>
      </c>
      <c r="F133" s="2">
        <v>24811755.537599936</v>
      </c>
      <c r="I133" s="2">
        <v>128896596.41339912</v>
      </c>
    </row>
    <row r="134" spans="1:9" x14ac:dyDescent="0.25">
      <c r="A134" s="2">
        <v>2011</v>
      </c>
      <c r="B134" t="s">
        <v>45</v>
      </c>
      <c r="C134" t="str">
        <f t="shared" si="6"/>
        <v/>
      </c>
      <c r="D134">
        <f t="shared" si="7"/>
        <v>24.562066342800023</v>
      </c>
      <c r="E134">
        <f t="shared" si="8"/>
        <v>24.562066342800023</v>
      </c>
      <c r="F134" s="2">
        <v>24562066.342800021</v>
      </c>
      <c r="I134" s="2">
        <v>128447939.4050009</v>
      </c>
    </row>
    <row r="135" spans="1:9" x14ac:dyDescent="0.25">
      <c r="A135" s="2">
        <v>2011</v>
      </c>
      <c r="B135" t="s">
        <v>46</v>
      </c>
      <c r="C135" t="str">
        <f t="shared" si="6"/>
        <v/>
      </c>
      <c r="D135">
        <f t="shared" si="7"/>
        <v>24.008936105899995</v>
      </c>
      <c r="E135">
        <f t="shared" si="8"/>
        <v>24.008936105899995</v>
      </c>
      <c r="F135" s="2">
        <v>24008936.105899993</v>
      </c>
      <c r="I135" s="2">
        <v>129275289.81349753</v>
      </c>
    </row>
    <row r="136" spans="1:9" x14ac:dyDescent="0.25">
      <c r="A136" s="2">
        <v>2011</v>
      </c>
      <c r="B136" t="s">
        <v>47</v>
      </c>
      <c r="C136" t="str">
        <f t="shared" si="6"/>
        <v/>
      </c>
      <c r="D136">
        <f t="shared" si="7"/>
        <v>23.998160436100001</v>
      </c>
      <c r="E136">
        <f t="shared" si="8"/>
        <v>23.998160436100001</v>
      </c>
      <c r="F136" s="2">
        <v>23998160.436100002</v>
      </c>
      <c r="I136" s="2">
        <v>129455100.28969979</v>
      </c>
    </row>
    <row r="137" spans="1:9" x14ac:dyDescent="0.25">
      <c r="A137" s="2">
        <v>2011</v>
      </c>
      <c r="B137" t="s">
        <v>48</v>
      </c>
      <c r="C137" t="str">
        <f t="shared" si="6"/>
        <v/>
      </c>
      <c r="D137">
        <f t="shared" si="7"/>
        <v>23.903385849500001</v>
      </c>
      <c r="E137">
        <f t="shared" si="8"/>
        <v>23.903385849500001</v>
      </c>
      <c r="F137" s="2">
        <v>23903385.8495</v>
      </c>
      <c r="I137" s="2">
        <v>129493935.73670027</v>
      </c>
    </row>
    <row r="138" spans="1:9" x14ac:dyDescent="0.25">
      <c r="A138" s="2">
        <v>2011</v>
      </c>
      <c r="B138" t="s">
        <v>49</v>
      </c>
      <c r="C138" t="str">
        <f t="shared" si="6"/>
        <v/>
      </c>
      <c r="D138">
        <f t="shared" si="7"/>
        <v>24.209446881499883</v>
      </c>
      <c r="E138">
        <f t="shared" si="8"/>
        <v>24.209446881499883</v>
      </c>
      <c r="F138" s="2">
        <v>24209446.881499883</v>
      </c>
      <c r="I138" s="2">
        <v>129588981.01850235</v>
      </c>
    </row>
    <row r="139" spans="1:9" x14ac:dyDescent="0.25">
      <c r="A139" s="2">
        <v>2011</v>
      </c>
      <c r="B139" t="s">
        <v>50</v>
      </c>
      <c r="C139" t="str">
        <f t="shared" si="6"/>
        <v/>
      </c>
      <c r="D139">
        <f t="shared" si="7"/>
        <v>24.306881971399985</v>
      </c>
      <c r="E139">
        <f t="shared" si="8"/>
        <v>24.306881971399985</v>
      </c>
      <c r="F139" s="2">
        <v>24306881.971399985</v>
      </c>
      <c r="I139" s="2">
        <v>130465002.45169778</v>
      </c>
    </row>
    <row r="140" spans="1:9" x14ac:dyDescent="0.25">
      <c r="A140" s="2">
        <v>2011</v>
      </c>
      <c r="B140" t="s">
        <v>51</v>
      </c>
      <c r="C140">
        <f t="shared" si="6"/>
        <v>2011</v>
      </c>
      <c r="D140">
        <f t="shared" si="7"/>
        <v>24.482461525799923</v>
      </c>
      <c r="E140">
        <f t="shared" si="8"/>
        <v>24.482461525799923</v>
      </c>
      <c r="F140" s="2">
        <v>24482461.525799923</v>
      </c>
      <c r="I140" s="2">
        <v>130557060.51980026</v>
      </c>
    </row>
    <row r="141" spans="1:9" x14ac:dyDescent="0.25">
      <c r="A141" s="2">
        <v>2011</v>
      </c>
      <c r="B141" t="s">
        <v>52</v>
      </c>
      <c r="C141" t="str">
        <f t="shared" si="6"/>
        <v/>
      </c>
      <c r="D141">
        <f t="shared" si="7"/>
        <v>24.372677219299977</v>
      </c>
      <c r="E141">
        <f t="shared" si="8"/>
        <v>24.372677219299977</v>
      </c>
      <c r="F141" s="2">
        <v>24372677.219299976</v>
      </c>
      <c r="I141" s="2">
        <v>130330124.42360131</v>
      </c>
    </row>
    <row r="142" spans="1:9" x14ac:dyDescent="0.25">
      <c r="A142" s="2">
        <v>2011</v>
      </c>
      <c r="B142" t="s">
        <v>53</v>
      </c>
      <c r="C142" t="str">
        <f t="shared" si="6"/>
        <v/>
      </c>
      <c r="D142">
        <f t="shared" si="7"/>
        <v>24.468488693199877</v>
      </c>
      <c r="E142">
        <f t="shared" si="8"/>
        <v>24.468488693199877</v>
      </c>
      <c r="F142" s="2">
        <v>24468488.693199877</v>
      </c>
      <c r="I142" s="2">
        <v>130053847.59489976</v>
      </c>
    </row>
    <row r="143" spans="1:9" x14ac:dyDescent="0.25">
      <c r="A143" s="2">
        <v>2011</v>
      </c>
      <c r="B143" t="s">
        <v>54</v>
      </c>
      <c r="C143" t="str">
        <f t="shared" si="6"/>
        <v/>
      </c>
      <c r="D143">
        <f t="shared" si="7"/>
        <v>24.871930297799963</v>
      </c>
      <c r="E143">
        <f t="shared" si="8"/>
        <v>24.871930297799963</v>
      </c>
      <c r="F143" s="2">
        <v>24871930.297799964</v>
      </c>
      <c r="I143" s="2">
        <v>129746106.15499984</v>
      </c>
    </row>
    <row r="144" spans="1:9" x14ac:dyDescent="0.25">
      <c r="A144" s="2">
        <v>2011</v>
      </c>
      <c r="B144" t="s">
        <v>55</v>
      </c>
      <c r="C144" t="str">
        <f t="shared" si="6"/>
        <v/>
      </c>
      <c r="D144">
        <f t="shared" si="7"/>
        <v>24.711969450999824</v>
      </c>
      <c r="E144">
        <f t="shared" si="8"/>
        <v>24.711969450999824</v>
      </c>
      <c r="F144" s="2">
        <v>24711969.450999822</v>
      </c>
      <c r="I144" s="2">
        <v>129345728.90170057</v>
      </c>
    </row>
    <row r="145" spans="1:9" x14ac:dyDescent="0.25">
      <c r="A145" s="2">
        <v>2011</v>
      </c>
      <c r="B145" t="s">
        <v>56</v>
      </c>
      <c r="C145" t="str">
        <f t="shared" si="6"/>
        <v/>
      </c>
      <c r="D145">
        <f t="shared" si="7"/>
        <v>24.861845240399973</v>
      </c>
      <c r="E145">
        <f t="shared" si="8"/>
        <v>24.861845240399973</v>
      </c>
      <c r="F145" s="2">
        <v>24861845.240399972</v>
      </c>
      <c r="I145" s="2">
        <v>128847530.46990195</v>
      </c>
    </row>
    <row r="146" spans="1:9" x14ac:dyDescent="0.25">
      <c r="A146" s="2">
        <v>2012</v>
      </c>
      <c r="B146" t="s">
        <v>45</v>
      </c>
      <c r="C146" t="str">
        <f t="shared" si="6"/>
        <v/>
      </c>
      <c r="D146">
        <f t="shared" si="7"/>
        <v>25.210934554399941</v>
      </c>
      <c r="E146">
        <f t="shared" si="8"/>
        <v>25.210934554399941</v>
      </c>
      <c r="F146" s="2">
        <v>25210934.554399941</v>
      </c>
      <c r="I146" s="2">
        <v>128371733.57599929</v>
      </c>
    </row>
    <row r="147" spans="1:9" x14ac:dyDescent="0.25">
      <c r="A147" s="2">
        <v>2012</v>
      </c>
      <c r="B147" t="s">
        <v>46</v>
      </c>
      <c r="C147" t="str">
        <f t="shared" si="6"/>
        <v/>
      </c>
      <c r="D147">
        <f t="shared" si="7"/>
        <v>24.885694690300092</v>
      </c>
      <c r="E147">
        <f t="shared" si="8"/>
        <v>24.885694690300092</v>
      </c>
      <c r="F147" s="2">
        <v>24885694.690300092</v>
      </c>
      <c r="I147" s="2">
        <v>129669386.31690082</v>
      </c>
    </row>
    <row r="148" spans="1:9" x14ac:dyDescent="0.25">
      <c r="A148" s="2">
        <v>2012</v>
      </c>
      <c r="B148" t="s">
        <v>47</v>
      </c>
      <c r="C148" t="str">
        <f t="shared" si="6"/>
        <v/>
      </c>
      <c r="D148">
        <f t="shared" si="7"/>
        <v>24.986557306000091</v>
      </c>
      <c r="E148">
        <f t="shared" si="8"/>
        <v>24.986557306000091</v>
      </c>
      <c r="F148" s="2">
        <v>24986557.306000091</v>
      </c>
      <c r="I148" s="2">
        <v>129603722.99790132</v>
      </c>
    </row>
    <row r="149" spans="1:9" x14ac:dyDescent="0.25">
      <c r="A149" s="2">
        <v>2012</v>
      </c>
      <c r="B149" t="s">
        <v>48</v>
      </c>
      <c r="C149" t="str">
        <f t="shared" si="6"/>
        <v/>
      </c>
      <c r="D149">
        <f t="shared" si="7"/>
        <v>24.443172451999949</v>
      </c>
      <c r="E149">
        <f t="shared" si="8"/>
        <v>24.443172451999949</v>
      </c>
      <c r="F149" s="2">
        <v>24443172.451999947</v>
      </c>
      <c r="I149" s="2">
        <v>129720070.6345994</v>
      </c>
    </row>
    <row r="150" spans="1:9" x14ac:dyDescent="0.25">
      <c r="A150" s="2">
        <v>2012</v>
      </c>
      <c r="B150" t="s">
        <v>49</v>
      </c>
      <c r="C150" t="str">
        <f t="shared" si="6"/>
        <v/>
      </c>
      <c r="D150">
        <f t="shared" si="7"/>
        <v>24.906136896800042</v>
      </c>
      <c r="E150">
        <f t="shared" si="8"/>
        <v>24.906136896800042</v>
      </c>
      <c r="F150" s="2">
        <v>24906136.896800041</v>
      </c>
      <c r="I150" s="2">
        <v>130429016.27380261</v>
      </c>
    </row>
    <row r="151" spans="1:9" x14ac:dyDescent="0.25">
      <c r="A151" s="2">
        <v>2012</v>
      </c>
      <c r="B151" t="s">
        <v>50</v>
      </c>
      <c r="C151" t="str">
        <f t="shared" si="6"/>
        <v/>
      </c>
      <c r="D151">
        <f t="shared" si="7"/>
        <v>25.096730510200192</v>
      </c>
      <c r="E151">
        <f t="shared" si="8"/>
        <v>25.096730510200192</v>
      </c>
      <c r="F151" s="2">
        <v>25096730.510200191</v>
      </c>
      <c r="I151" s="2">
        <v>131790049.28959964</v>
      </c>
    </row>
    <row r="152" spans="1:9" x14ac:dyDescent="0.25">
      <c r="A152" s="2">
        <v>2012</v>
      </c>
      <c r="B152" t="s">
        <v>51</v>
      </c>
      <c r="C152">
        <f t="shared" si="6"/>
        <v>2012</v>
      </c>
      <c r="D152">
        <f t="shared" si="7"/>
        <v>25.30977059039996</v>
      </c>
      <c r="E152">
        <f t="shared" si="8"/>
        <v>25.30977059039996</v>
      </c>
      <c r="F152" s="2">
        <v>25309770.590399962</v>
      </c>
      <c r="I152" s="2">
        <v>131991730.94609857</v>
      </c>
    </row>
    <row r="153" spans="1:9" x14ac:dyDescent="0.25">
      <c r="A153" s="2">
        <v>2012</v>
      </c>
      <c r="B153" t="s">
        <v>52</v>
      </c>
      <c r="C153" t="str">
        <f t="shared" si="6"/>
        <v/>
      </c>
      <c r="D153">
        <f t="shared" si="7"/>
        <v>25.078828920100051</v>
      </c>
      <c r="E153">
        <f t="shared" si="8"/>
        <v>25.078828920100051</v>
      </c>
      <c r="F153" s="2">
        <v>25078828.920100052</v>
      </c>
      <c r="I153" s="2">
        <v>130780224.057101</v>
      </c>
    </row>
    <row r="154" spans="1:9" x14ac:dyDescent="0.25">
      <c r="A154" s="2">
        <v>2012</v>
      </c>
      <c r="B154" t="s">
        <v>53</v>
      </c>
      <c r="C154" t="str">
        <f t="shared" si="6"/>
        <v/>
      </c>
      <c r="D154">
        <f t="shared" si="7"/>
        <v>25.14661374110009</v>
      </c>
      <c r="E154">
        <f t="shared" si="8"/>
        <v>25.14661374110009</v>
      </c>
      <c r="F154" s="2">
        <v>25146613.741100091</v>
      </c>
      <c r="I154" s="2">
        <v>130458461.84660164</v>
      </c>
    </row>
    <row r="155" spans="1:9" x14ac:dyDescent="0.25">
      <c r="A155" s="2">
        <v>2012</v>
      </c>
      <c r="B155" t="s">
        <v>54</v>
      </c>
      <c r="C155" t="str">
        <f t="shared" si="6"/>
        <v/>
      </c>
      <c r="D155">
        <f t="shared" si="7"/>
        <v>25.296100926400037</v>
      </c>
      <c r="E155">
        <f t="shared" si="8"/>
        <v>25.296100926400037</v>
      </c>
      <c r="F155" s="2">
        <v>25296100.926400036</v>
      </c>
      <c r="I155" s="2">
        <v>130996681.48220152</v>
      </c>
    </row>
    <row r="156" spans="1:9" x14ac:dyDescent="0.25">
      <c r="A156" s="2">
        <v>2012</v>
      </c>
      <c r="B156" t="s">
        <v>55</v>
      </c>
      <c r="C156" t="str">
        <f t="shared" si="6"/>
        <v/>
      </c>
      <c r="D156">
        <f t="shared" si="7"/>
        <v>25.24868654260025</v>
      </c>
      <c r="E156">
        <f t="shared" si="8"/>
        <v>25.24868654260025</v>
      </c>
      <c r="F156" s="2">
        <v>25248686.542600252</v>
      </c>
      <c r="I156" s="2">
        <v>130200519.53450003</v>
      </c>
    </row>
    <row r="157" spans="1:9" x14ac:dyDescent="0.25">
      <c r="A157" s="2">
        <v>2012</v>
      </c>
      <c r="B157" t="s">
        <v>56</v>
      </c>
      <c r="C157" t="str">
        <f t="shared" si="6"/>
        <v/>
      </c>
      <c r="D157">
        <f t="shared" si="7"/>
        <v>25.269534372999935</v>
      </c>
      <c r="E157">
        <f t="shared" si="8"/>
        <v>25.269534372999935</v>
      </c>
      <c r="F157" s="2">
        <v>25269534.372999936</v>
      </c>
      <c r="I157" s="2">
        <v>129761233.7428012</v>
      </c>
    </row>
    <row r="158" spans="1:9" x14ac:dyDescent="0.25">
      <c r="A158" s="2">
        <v>2013</v>
      </c>
      <c r="B158" t="s">
        <v>45</v>
      </c>
      <c r="C158" t="str">
        <f t="shared" si="6"/>
        <v/>
      </c>
      <c r="D158">
        <f t="shared" si="7"/>
        <v>25.286997193299982</v>
      </c>
      <c r="E158">
        <f t="shared" si="8"/>
        <v>25.286997193299982</v>
      </c>
      <c r="F158" s="2">
        <v>25286997.193299983</v>
      </c>
      <c r="I158" s="2">
        <v>129602294.73910052</v>
      </c>
    </row>
    <row r="159" spans="1:9" x14ac:dyDescent="0.25">
      <c r="A159" s="2">
        <v>2013</v>
      </c>
      <c r="B159" t="s">
        <v>46</v>
      </c>
      <c r="C159" t="str">
        <f t="shared" si="6"/>
        <v/>
      </c>
      <c r="D159">
        <f t="shared" si="7"/>
        <v>25.36259864910004</v>
      </c>
      <c r="E159">
        <f t="shared" si="8"/>
        <v>25.36259864910004</v>
      </c>
      <c r="F159" s="2">
        <v>25362598.649100039</v>
      </c>
      <c r="I159" s="2">
        <v>129740197.51120174</v>
      </c>
    </row>
    <row r="160" spans="1:9" x14ac:dyDescent="0.25">
      <c r="A160" s="2">
        <v>2013</v>
      </c>
      <c r="B160" t="s">
        <v>47</v>
      </c>
      <c r="C160" t="str">
        <f t="shared" si="6"/>
        <v/>
      </c>
      <c r="D160">
        <f t="shared" si="7"/>
        <v>25.154484161400049</v>
      </c>
      <c r="E160">
        <f t="shared" si="8"/>
        <v>25.154484161400049</v>
      </c>
      <c r="F160" s="2">
        <v>25154484.16140005</v>
      </c>
      <c r="I160" s="2">
        <v>129553349.21949928</v>
      </c>
    </row>
    <row r="161" spans="1:9" x14ac:dyDescent="0.25">
      <c r="A161" s="2">
        <v>2013</v>
      </c>
      <c r="B161" t="s">
        <v>48</v>
      </c>
      <c r="C161" t="str">
        <f t="shared" si="6"/>
        <v/>
      </c>
      <c r="D161">
        <f t="shared" si="7"/>
        <v>25.005797673499931</v>
      </c>
      <c r="E161">
        <f t="shared" si="8"/>
        <v>25.005797673499931</v>
      </c>
      <c r="F161" s="2">
        <v>25005797.673499931</v>
      </c>
      <c r="I161" s="2">
        <v>129857140.14019908</v>
      </c>
    </row>
    <row r="162" spans="1:9" x14ac:dyDescent="0.25">
      <c r="A162" s="2">
        <v>2013</v>
      </c>
      <c r="B162" t="s">
        <v>49</v>
      </c>
      <c r="C162" t="str">
        <f t="shared" si="6"/>
        <v/>
      </c>
      <c r="D162">
        <f t="shared" si="7"/>
        <v>24.95935384970003</v>
      </c>
      <c r="E162">
        <f t="shared" si="8"/>
        <v>24.95935384970003</v>
      </c>
      <c r="F162" s="2">
        <v>24959353.84970003</v>
      </c>
      <c r="I162" s="2">
        <v>131233765.50579906</v>
      </c>
    </row>
    <row r="163" spans="1:9" x14ac:dyDescent="0.25">
      <c r="A163" s="2">
        <v>2013</v>
      </c>
      <c r="B163" t="s">
        <v>50</v>
      </c>
      <c r="C163" t="str">
        <f t="shared" si="6"/>
        <v/>
      </c>
      <c r="D163">
        <f t="shared" si="7"/>
        <v>25.301331741599952</v>
      </c>
      <c r="E163">
        <f t="shared" si="8"/>
        <v>25.301331741599952</v>
      </c>
      <c r="F163" s="2">
        <v>25301331.741599951</v>
      </c>
      <c r="I163" s="2">
        <v>132539657.97130029</v>
      </c>
    </row>
    <row r="164" spans="1:9" x14ac:dyDescent="0.25">
      <c r="A164" s="2">
        <v>2013</v>
      </c>
      <c r="B164" t="s">
        <v>51</v>
      </c>
      <c r="C164">
        <f t="shared" si="6"/>
        <v>2013</v>
      </c>
      <c r="D164">
        <f t="shared" si="7"/>
        <v>25.432101347400067</v>
      </c>
      <c r="E164">
        <f t="shared" si="8"/>
        <v>25.432101347400067</v>
      </c>
      <c r="F164" s="2">
        <v>25432101.347400066</v>
      </c>
      <c r="I164" s="2">
        <v>132515209.05579872</v>
      </c>
    </row>
    <row r="165" spans="1:9" x14ac:dyDescent="0.25">
      <c r="A165" s="2">
        <v>2013</v>
      </c>
      <c r="B165" t="s">
        <v>52</v>
      </c>
      <c r="C165" t="str">
        <f t="shared" si="6"/>
        <v/>
      </c>
      <c r="D165">
        <f t="shared" si="7"/>
        <v>25.583077714399906</v>
      </c>
      <c r="E165">
        <f t="shared" si="8"/>
        <v>25.583077714399906</v>
      </c>
      <c r="F165" s="2">
        <v>25583077.714399904</v>
      </c>
      <c r="I165" s="2">
        <v>131019549.02940081</v>
      </c>
    </row>
    <row r="166" spans="1:9" x14ac:dyDescent="0.25">
      <c r="A166" s="2">
        <v>2013</v>
      </c>
      <c r="B166" t="s">
        <v>53</v>
      </c>
      <c r="C166" t="str">
        <f t="shared" si="6"/>
        <v/>
      </c>
      <c r="D166">
        <f t="shared" si="7"/>
        <v>25.673768845700049</v>
      </c>
      <c r="E166">
        <f t="shared" si="8"/>
        <v>25.673768845700049</v>
      </c>
      <c r="F166" s="2">
        <v>25673768.845700048</v>
      </c>
      <c r="I166" s="2">
        <v>130334684.00449951</v>
      </c>
    </row>
    <row r="167" spans="1:9" x14ac:dyDescent="0.25">
      <c r="A167" s="2">
        <v>2013</v>
      </c>
      <c r="B167" t="s">
        <v>54</v>
      </c>
      <c r="C167" t="str">
        <f t="shared" si="6"/>
        <v/>
      </c>
      <c r="D167">
        <f t="shared" si="7"/>
        <v>25.488479523000088</v>
      </c>
      <c r="E167">
        <f t="shared" si="8"/>
        <v>25.488479523000088</v>
      </c>
      <c r="F167" s="2">
        <v>25488479.523000088</v>
      </c>
      <c r="I167" s="2">
        <v>129778943.84309955</v>
      </c>
    </row>
    <row r="168" spans="1:9" x14ac:dyDescent="0.25">
      <c r="A168" s="2">
        <v>2013</v>
      </c>
      <c r="B168" t="s">
        <v>55</v>
      </c>
      <c r="C168" t="str">
        <f t="shared" si="6"/>
        <v/>
      </c>
      <c r="D168">
        <f t="shared" si="7"/>
        <v>25.569768956299978</v>
      </c>
      <c r="E168">
        <f t="shared" si="8"/>
        <v>25.569768956299978</v>
      </c>
      <c r="F168" s="2">
        <v>25569768.956299979</v>
      </c>
      <c r="I168" s="2">
        <v>129673427.0314987</v>
      </c>
    </row>
    <row r="169" spans="1:9" x14ac:dyDescent="0.25">
      <c r="A169" s="2">
        <v>2013</v>
      </c>
      <c r="B169" t="s">
        <v>56</v>
      </c>
      <c r="C169" t="str">
        <f t="shared" si="6"/>
        <v/>
      </c>
      <c r="D169">
        <f t="shared" si="7"/>
        <v>25.444829397399989</v>
      </c>
      <c r="E169">
        <f t="shared" si="8"/>
        <v>25.444829397399989</v>
      </c>
      <c r="F169" s="2">
        <v>25444829.397399988</v>
      </c>
      <c r="I169" s="2">
        <v>129125261.05980092</v>
      </c>
    </row>
    <row r="170" spans="1:9" x14ac:dyDescent="0.25">
      <c r="A170" s="2">
        <v>2014</v>
      </c>
      <c r="B170" t="s">
        <v>45</v>
      </c>
      <c r="C170" t="str">
        <f t="shared" si="6"/>
        <v/>
      </c>
      <c r="D170">
        <f t="shared" si="7"/>
        <v>25.140471610700036</v>
      </c>
      <c r="E170">
        <f t="shared" si="8"/>
        <v>25.140471610700036</v>
      </c>
      <c r="F170" s="2">
        <v>25140471.610700037</v>
      </c>
      <c r="I170" s="2">
        <v>129503802.45620064</v>
      </c>
    </row>
    <row r="171" spans="1:9" x14ac:dyDescent="0.25">
      <c r="A171" s="2">
        <v>2014</v>
      </c>
      <c r="B171" t="s">
        <v>46</v>
      </c>
      <c r="C171" t="str">
        <f t="shared" si="6"/>
        <v/>
      </c>
      <c r="D171">
        <f t="shared" si="7"/>
        <v>25.479254229800063</v>
      </c>
      <c r="E171">
        <f t="shared" si="8"/>
        <v>25.479254229800063</v>
      </c>
      <c r="F171" s="2">
        <v>25479254.229800064</v>
      </c>
      <c r="I171" s="2">
        <v>130077385.3235997</v>
      </c>
    </row>
    <row r="172" spans="1:9" x14ac:dyDescent="0.25">
      <c r="A172" s="2">
        <v>2014</v>
      </c>
      <c r="B172" t="s">
        <v>47</v>
      </c>
      <c r="C172" t="str">
        <f t="shared" si="6"/>
        <v/>
      </c>
      <c r="D172">
        <f t="shared" si="7"/>
        <v>25.557248201299988</v>
      </c>
      <c r="E172">
        <f t="shared" si="8"/>
        <v>25.557248201299988</v>
      </c>
      <c r="F172" s="2">
        <v>25557248.201299988</v>
      </c>
      <c r="I172" s="2">
        <v>130929069.17009751</v>
      </c>
    </row>
    <row r="173" spans="1:9" x14ac:dyDescent="0.25">
      <c r="A173" s="2">
        <v>2014</v>
      </c>
      <c r="B173" t="s">
        <v>48</v>
      </c>
      <c r="C173" t="str">
        <f t="shared" si="6"/>
        <v/>
      </c>
      <c r="D173">
        <f t="shared" si="7"/>
        <v>25.265999681200022</v>
      </c>
      <c r="E173">
        <f t="shared" si="8"/>
        <v>25.265999681200022</v>
      </c>
      <c r="F173" s="2">
        <v>25265999.68120002</v>
      </c>
      <c r="I173" s="2">
        <v>130462942.11999875</v>
      </c>
    </row>
    <row r="174" spans="1:9" x14ac:dyDescent="0.25">
      <c r="A174" s="2">
        <v>2014</v>
      </c>
      <c r="B174" t="s">
        <v>49</v>
      </c>
      <c r="C174" t="str">
        <f t="shared" si="6"/>
        <v/>
      </c>
      <c r="D174">
        <f t="shared" si="7"/>
        <v>25.494582066699998</v>
      </c>
      <c r="E174">
        <f t="shared" si="8"/>
        <v>25.494582066699998</v>
      </c>
      <c r="F174" s="2">
        <v>25494582.066699997</v>
      </c>
      <c r="I174" s="2">
        <v>131046532.45969893</v>
      </c>
    </row>
    <row r="175" spans="1:9" x14ac:dyDescent="0.25">
      <c r="A175" s="2">
        <v>2014</v>
      </c>
      <c r="B175" t="s">
        <v>50</v>
      </c>
      <c r="C175" t="str">
        <f t="shared" si="6"/>
        <v/>
      </c>
      <c r="D175">
        <f t="shared" si="7"/>
        <v>25.445173262700006</v>
      </c>
      <c r="E175">
        <f t="shared" si="8"/>
        <v>25.445173262700006</v>
      </c>
      <c r="F175" s="2">
        <v>25445173.262700006</v>
      </c>
      <c r="I175" s="2">
        <v>132204494.63769895</v>
      </c>
    </row>
    <row r="176" spans="1:9" x14ac:dyDescent="0.25">
      <c r="A176" s="2">
        <v>2014</v>
      </c>
      <c r="B176" t="s">
        <v>51</v>
      </c>
      <c r="C176">
        <f t="shared" si="6"/>
        <v>2014</v>
      </c>
      <c r="D176">
        <f t="shared" si="7"/>
        <v>25.486504547100136</v>
      </c>
      <c r="E176">
        <f t="shared" si="8"/>
        <v>25.486504547100136</v>
      </c>
      <c r="F176" s="2">
        <v>25486504.547100134</v>
      </c>
      <c r="I176" s="2">
        <v>132793142.6328994</v>
      </c>
    </row>
    <row r="177" spans="1:9" x14ac:dyDescent="0.25">
      <c r="A177" s="2">
        <v>2014</v>
      </c>
      <c r="B177" t="s">
        <v>52</v>
      </c>
      <c r="C177" t="str">
        <f t="shared" si="6"/>
        <v/>
      </c>
      <c r="D177">
        <f t="shared" si="7"/>
        <v>26.036096696000108</v>
      </c>
      <c r="E177">
        <f t="shared" si="8"/>
        <v>26.036096696000108</v>
      </c>
      <c r="F177" s="2">
        <v>26036096.696000107</v>
      </c>
      <c r="I177" s="2">
        <v>130662256.05559964</v>
      </c>
    </row>
    <row r="178" spans="1:9" x14ac:dyDescent="0.25">
      <c r="A178" s="2">
        <v>2014</v>
      </c>
      <c r="B178" t="s">
        <v>53</v>
      </c>
      <c r="C178" t="str">
        <f t="shared" si="6"/>
        <v/>
      </c>
      <c r="D178">
        <f t="shared" si="7"/>
        <v>26.179410894099959</v>
      </c>
      <c r="E178">
        <f t="shared" si="8"/>
        <v>26.179410894099959</v>
      </c>
      <c r="F178" s="2">
        <v>26179410.894099958</v>
      </c>
      <c r="I178" s="2">
        <v>130030457.87830104</v>
      </c>
    </row>
    <row r="179" spans="1:9" x14ac:dyDescent="0.25">
      <c r="A179" s="2">
        <v>2014</v>
      </c>
      <c r="B179" t="s">
        <v>54</v>
      </c>
      <c r="C179" t="str">
        <f t="shared" si="6"/>
        <v/>
      </c>
      <c r="D179">
        <f t="shared" si="7"/>
        <v>26.268204173800211</v>
      </c>
      <c r="E179">
        <f t="shared" si="8"/>
        <v>26.268204173800211</v>
      </c>
      <c r="F179" s="2">
        <v>26268204.173800211</v>
      </c>
      <c r="I179" s="2">
        <v>130531248.87910131</v>
      </c>
    </row>
    <row r="180" spans="1:9" x14ac:dyDescent="0.25">
      <c r="A180" s="2">
        <v>2014</v>
      </c>
      <c r="B180" t="s">
        <v>55</v>
      </c>
      <c r="C180" t="str">
        <f t="shared" si="6"/>
        <v/>
      </c>
      <c r="D180">
        <f t="shared" si="7"/>
        <v>26.537745930399961</v>
      </c>
      <c r="E180">
        <f t="shared" si="8"/>
        <v>26.537745930399961</v>
      </c>
      <c r="F180" s="2">
        <v>26537745.930399962</v>
      </c>
      <c r="I180" s="2">
        <v>130014792.34679981</v>
      </c>
    </row>
    <row r="181" spans="1:9" x14ac:dyDescent="0.25">
      <c r="A181" s="2">
        <v>2014</v>
      </c>
      <c r="B181" t="s">
        <v>56</v>
      </c>
      <c r="C181" t="str">
        <f t="shared" si="6"/>
        <v/>
      </c>
      <c r="D181">
        <f t="shared" si="7"/>
        <v>26.291438959700123</v>
      </c>
      <c r="E181">
        <f t="shared" si="8"/>
        <v>26.291438959700123</v>
      </c>
      <c r="F181" s="2">
        <v>26291438.959700122</v>
      </c>
      <c r="I181" s="2">
        <v>129732671.98159997</v>
      </c>
    </row>
    <row r="182" spans="1:9" x14ac:dyDescent="0.25">
      <c r="A182" s="2">
        <v>2015</v>
      </c>
      <c r="B182" t="s">
        <v>45</v>
      </c>
      <c r="C182" t="str">
        <f t="shared" si="6"/>
        <v/>
      </c>
      <c r="D182">
        <f t="shared" si="7"/>
        <v>26.001646821599984</v>
      </c>
      <c r="E182">
        <f t="shared" si="8"/>
        <v>26.001646821599984</v>
      </c>
      <c r="F182" s="2">
        <v>26001646.821599983</v>
      </c>
      <c r="I182" s="2">
        <v>130309101.62449859</v>
      </c>
    </row>
    <row r="183" spans="1:9" x14ac:dyDescent="0.25">
      <c r="A183" s="2">
        <v>2015</v>
      </c>
      <c r="B183" t="s">
        <v>46</v>
      </c>
      <c r="C183" t="str">
        <f t="shared" si="6"/>
        <v/>
      </c>
      <c r="D183">
        <f t="shared" si="7"/>
        <v>26.258402105299954</v>
      </c>
      <c r="E183">
        <f t="shared" si="8"/>
        <v>26.258402105299954</v>
      </c>
      <c r="F183" s="2">
        <v>26258402.105299953</v>
      </c>
      <c r="I183" s="2">
        <v>130346411.11529961</v>
      </c>
    </row>
    <row r="184" spans="1:9" x14ac:dyDescent="0.25">
      <c r="A184" s="2">
        <v>2015</v>
      </c>
      <c r="B184" t="s">
        <v>47</v>
      </c>
      <c r="C184" t="str">
        <f t="shared" si="6"/>
        <v/>
      </c>
      <c r="D184">
        <f t="shared" si="7"/>
        <v>26.349399823200038</v>
      </c>
      <c r="E184">
        <f t="shared" si="8"/>
        <v>26.349399823200038</v>
      </c>
      <c r="F184" s="2">
        <v>26349399.82320004</v>
      </c>
      <c r="I184" s="2">
        <v>130547663.04030016</v>
      </c>
    </row>
    <row r="185" spans="1:9" x14ac:dyDescent="0.25">
      <c r="A185" s="2">
        <v>2015</v>
      </c>
      <c r="B185" t="s">
        <v>48</v>
      </c>
      <c r="C185" t="str">
        <f t="shared" si="6"/>
        <v/>
      </c>
      <c r="D185">
        <f t="shared" si="7"/>
        <v>26.131980888699943</v>
      </c>
      <c r="E185">
        <f t="shared" si="8"/>
        <v>26.131980888699943</v>
      </c>
      <c r="F185" s="2">
        <v>26131980.888699941</v>
      </c>
      <c r="I185" s="2">
        <v>131138563.76519966</v>
      </c>
    </row>
    <row r="186" spans="1:9" x14ac:dyDescent="0.25">
      <c r="A186" s="2">
        <v>2015</v>
      </c>
      <c r="B186" t="s">
        <v>49</v>
      </c>
      <c r="C186" t="str">
        <f t="shared" si="6"/>
        <v/>
      </c>
      <c r="D186">
        <f t="shared" si="7"/>
        <v>26.436191892900013</v>
      </c>
      <c r="E186">
        <f t="shared" si="8"/>
        <v>26.436191892900013</v>
      </c>
      <c r="F186" s="2">
        <v>26436191.892900012</v>
      </c>
      <c r="I186" s="2">
        <v>132098019.9447002</v>
      </c>
    </row>
    <row r="187" spans="1:9" x14ac:dyDescent="0.25">
      <c r="A187" s="2">
        <v>2015</v>
      </c>
      <c r="B187" t="s">
        <v>50</v>
      </c>
      <c r="C187" t="str">
        <f t="shared" si="6"/>
        <v/>
      </c>
      <c r="D187">
        <f t="shared" si="7"/>
        <v>26.180528955299931</v>
      </c>
      <c r="E187">
        <f t="shared" si="8"/>
        <v>26.180528955299931</v>
      </c>
      <c r="F187" s="2">
        <v>26180528.955299929</v>
      </c>
      <c r="I187" s="2">
        <v>132747210.47840019</v>
      </c>
    </row>
    <row r="188" spans="1:9" x14ac:dyDescent="0.25">
      <c r="A188" s="2">
        <v>2015</v>
      </c>
      <c r="B188" t="s">
        <v>51</v>
      </c>
      <c r="C188">
        <f t="shared" si="6"/>
        <v>2015</v>
      </c>
      <c r="D188">
        <f t="shared" si="7"/>
        <v>26.134979903299993</v>
      </c>
      <c r="E188">
        <f t="shared" si="8"/>
        <v>26.134979903299993</v>
      </c>
      <c r="F188" s="2">
        <v>26134979.903299991</v>
      </c>
      <c r="I188" s="2">
        <v>132977414.44320112</v>
      </c>
    </row>
    <row r="189" spans="1:9" x14ac:dyDescent="0.25">
      <c r="A189" s="2">
        <v>2015</v>
      </c>
      <c r="B189" t="s">
        <v>52</v>
      </c>
      <c r="C189" t="str">
        <f t="shared" si="6"/>
        <v/>
      </c>
      <c r="D189">
        <f t="shared" si="7"/>
        <v>26.067639161299976</v>
      </c>
      <c r="E189">
        <f t="shared" si="8"/>
        <v>26.067639161299976</v>
      </c>
      <c r="F189" s="2">
        <v>26067639.161299977</v>
      </c>
      <c r="I189" s="2">
        <v>131682025.78290071</v>
      </c>
    </row>
    <row r="190" spans="1:9" x14ac:dyDescent="0.25">
      <c r="A190" s="2">
        <v>2015</v>
      </c>
      <c r="B190" t="s">
        <v>53</v>
      </c>
      <c r="C190" t="str">
        <f t="shared" si="6"/>
        <v/>
      </c>
      <c r="D190">
        <f t="shared" si="7"/>
        <v>26.140043083200066</v>
      </c>
      <c r="E190">
        <f t="shared" si="8"/>
        <v>26.140043083200066</v>
      </c>
      <c r="F190" s="2">
        <v>26140043.083200067</v>
      </c>
      <c r="I190" s="2">
        <v>130683320.6088984</v>
      </c>
    </row>
    <row r="191" spans="1:9" x14ac:dyDescent="0.25">
      <c r="A191" s="2">
        <v>2015</v>
      </c>
      <c r="B191" t="s">
        <v>54</v>
      </c>
      <c r="C191" t="str">
        <f t="shared" si="6"/>
        <v/>
      </c>
      <c r="D191">
        <f t="shared" si="7"/>
        <v>26.320412615599928</v>
      </c>
      <c r="E191">
        <f t="shared" si="8"/>
        <v>26.320412615599928</v>
      </c>
      <c r="F191" s="2">
        <v>26320412.615599927</v>
      </c>
      <c r="I191" s="2">
        <v>131441752.30650188</v>
      </c>
    </row>
    <row r="192" spans="1:9" x14ac:dyDescent="0.25">
      <c r="A192" s="2">
        <v>2015</v>
      </c>
      <c r="B192" t="s">
        <v>55</v>
      </c>
      <c r="C192" t="str">
        <f t="shared" si="6"/>
        <v/>
      </c>
      <c r="D192">
        <f t="shared" si="7"/>
        <v>26.772930765200098</v>
      </c>
      <c r="E192">
        <f t="shared" si="8"/>
        <v>26.772930765200098</v>
      </c>
      <c r="F192" s="2">
        <v>26772930.765200097</v>
      </c>
      <c r="I192" s="2">
        <v>131071835.58339931</v>
      </c>
    </row>
    <row r="193" spans="1:9" x14ac:dyDescent="0.25">
      <c r="A193" s="2">
        <v>2015</v>
      </c>
      <c r="B193" t="s">
        <v>56</v>
      </c>
      <c r="C193" t="str">
        <f t="shared" si="6"/>
        <v/>
      </c>
      <c r="D193">
        <f t="shared" si="7"/>
        <v>26.771845334099936</v>
      </c>
      <c r="E193">
        <f t="shared" si="8"/>
        <v>26.771845334099936</v>
      </c>
      <c r="F193" s="2">
        <v>26771845.334099937</v>
      </c>
      <c r="I193" s="2">
        <v>131281637.37079926</v>
      </c>
    </row>
    <row r="194" spans="1:9" x14ac:dyDescent="0.25">
      <c r="A194" s="2">
        <v>2016</v>
      </c>
      <c r="B194" t="s">
        <v>45</v>
      </c>
      <c r="C194" t="str">
        <f t="shared" si="6"/>
        <v/>
      </c>
      <c r="D194">
        <f t="shared" si="7"/>
        <v>26.741811004900114</v>
      </c>
      <c r="E194">
        <f t="shared" si="8"/>
        <v>26.741811004900114</v>
      </c>
      <c r="F194" s="2">
        <v>26741811.004900113</v>
      </c>
      <c r="I194" s="2">
        <v>131350926.91190098</v>
      </c>
    </row>
    <row r="195" spans="1:9" x14ac:dyDescent="0.25">
      <c r="A195" s="2">
        <v>2016</v>
      </c>
      <c r="B195" t="s">
        <v>46</v>
      </c>
      <c r="C195" t="str">
        <f t="shared" ref="C195:C258" si="9">IF(AND(LEFT(B195,1)="7"),A195,"")</f>
        <v/>
      </c>
      <c r="D195">
        <f t="shared" ref="D195:D258" si="10">F195/1000000</f>
        <v>26.601247993599912</v>
      </c>
      <c r="E195">
        <f t="shared" ref="E195:E241" si="11">F195/1000000</f>
        <v>26.601247993599912</v>
      </c>
      <c r="F195" s="2">
        <v>26601247.993599914</v>
      </c>
      <c r="I195" s="2">
        <v>132202896.32460035</v>
      </c>
    </row>
    <row r="196" spans="1:9" x14ac:dyDescent="0.25">
      <c r="A196" s="2">
        <v>2016</v>
      </c>
      <c r="B196" t="s">
        <v>47</v>
      </c>
      <c r="C196" t="str">
        <f t="shared" si="9"/>
        <v/>
      </c>
      <c r="D196">
        <f t="shared" si="10"/>
        <v>26.988439754199987</v>
      </c>
      <c r="E196">
        <f t="shared" si="11"/>
        <v>26.988439754199987</v>
      </c>
      <c r="F196" s="2">
        <v>26988439.754199989</v>
      </c>
      <c r="I196" s="2">
        <v>132342631.88110133</v>
      </c>
    </row>
    <row r="197" spans="1:9" x14ac:dyDescent="0.25">
      <c r="A197" s="2">
        <v>2016</v>
      </c>
      <c r="B197" t="s">
        <v>48</v>
      </c>
      <c r="C197" t="str">
        <f t="shared" si="9"/>
        <v/>
      </c>
      <c r="D197">
        <f t="shared" si="10"/>
        <v>26.68562221890009</v>
      </c>
      <c r="E197">
        <f t="shared" si="11"/>
        <v>26.68562221890009</v>
      </c>
      <c r="F197" s="2">
        <v>26685622.218900088</v>
      </c>
      <c r="I197" s="2">
        <v>132747984.38780217</v>
      </c>
    </row>
    <row r="198" spans="1:9" x14ac:dyDescent="0.25">
      <c r="A198" s="2">
        <v>2016</v>
      </c>
      <c r="B198" t="s">
        <v>49</v>
      </c>
      <c r="C198" t="str">
        <f t="shared" si="9"/>
        <v/>
      </c>
      <c r="D198">
        <f t="shared" si="10"/>
        <v>26.263981631599993</v>
      </c>
      <c r="E198">
        <f t="shared" si="11"/>
        <v>26.263981631599993</v>
      </c>
      <c r="F198" s="2">
        <v>26263981.631599993</v>
      </c>
      <c r="I198" s="2">
        <v>133074624.37710045</v>
      </c>
    </row>
    <row r="199" spans="1:9" x14ac:dyDescent="0.25">
      <c r="A199" s="2">
        <v>2016</v>
      </c>
      <c r="B199" t="s">
        <v>50</v>
      </c>
      <c r="C199" t="str">
        <f t="shared" si="9"/>
        <v/>
      </c>
      <c r="D199">
        <f t="shared" si="10"/>
        <v>27.062805607699993</v>
      </c>
      <c r="E199">
        <f t="shared" si="11"/>
        <v>27.062805607699993</v>
      </c>
      <c r="F199" s="2">
        <v>27062805.607699994</v>
      </c>
      <c r="I199" s="2">
        <v>133867315.03349981</v>
      </c>
    </row>
    <row r="200" spans="1:9" x14ac:dyDescent="0.25">
      <c r="A200" s="2">
        <v>2016</v>
      </c>
      <c r="B200" t="s">
        <v>51</v>
      </c>
      <c r="C200">
        <f t="shared" si="9"/>
        <v>2016</v>
      </c>
      <c r="D200">
        <f t="shared" si="10"/>
        <v>27.333729645200155</v>
      </c>
      <c r="E200">
        <f t="shared" si="11"/>
        <v>27.333729645200155</v>
      </c>
      <c r="F200" s="2">
        <v>27333729.645200156</v>
      </c>
      <c r="I200" s="2">
        <v>134245433.11680019</v>
      </c>
    </row>
    <row r="201" spans="1:9" x14ac:dyDescent="0.25">
      <c r="A201" s="2">
        <v>2016</v>
      </c>
      <c r="B201" t="s">
        <v>52</v>
      </c>
      <c r="C201" t="str">
        <f t="shared" si="9"/>
        <v/>
      </c>
      <c r="D201">
        <f t="shared" si="10"/>
        <v>27.429802983900004</v>
      </c>
      <c r="E201">
        <f t="shared" si="11"/>
        <v>27.429802983900004</v>
      </c>
      <c r="F201" s="2">
        <v>27429802.983900003</v>
      </c>
      <c r="I201" s="2">
        <v>132961678.29010013</v>
      </c>
    </row>
    <row r="202" spans="1:9" x14ac:dyDescent="0.25">
      <c r="A202" s="2">
        <v>2016</v>
      </c>
      <c r="B202" t="s">
        <v>53</v>
      </c>
      <c r="C202" t="str">
        <f t="shared" si="9"/>
        <v/>
      </c>
      <c r="D202">
        <f t="shared" si="10"/>
        <v>27.433836867000011</v>
      </c>
      <c r="E202">
        <f t="shared" si="11"/>
        <v>27.433836867000011</v>
      </c>
      <c r="F202" s="2">
        <v>27433836.86700001</v>
      </c>
      <c r="I202" s="2">
        <v>132613763.77360255</v>
      </c>
    </row>
    <row r="203" spans="1:9" x14ac:dyDescent="0.25">
      <c r="A203" s="2">
        <v>2016</v>
      </c>
      <c r="B203" t="s">
        <v>54</v>
      </c>
      <c r="C203" t="str">
        <f t="shared" si="9"/>
        <v/>
      </c>
      <c r="D203">
        <f t="shared" si="10"/>
        <v>27.114713592400044</v>
      </c>
      <c r="E203">
        <f t="shared" si="11"/>
        <v>27.114713592400044</v>
      </c>
      <c r="F203" s="2">
        <v>27114713.592400044</v>
      </c>
      <c r="I203" s="2">
        <v>132995197.77619913</v>
      </c>
    </row>
    <row r="204" spans="1:9" x14ac:dyDescent="0.25">
      <c r="A204" s="2">
        <v>2016</v>
      </c>
      <c r="B204" t="s">
        <v>55</v>
      </c>
      <c r="C204" t="str">
        <f t="shared" si="9"/>
        <v/>
      </c>
      <c r="D204">
        <f t="shared" si="10"/>
        <v>27.407364806299928</v>
      </c>
      <c r="E204">
        <f t="shared" si="11"/>
        <v>27.407364806299928</v>
      </c>
      <c r="F204" s="2">
        <v>27407364.806299929</v>
      </c>
      <c r="I204" s="2">
        <v>132279602.43079992</v>
      </c>
    </row>
    <row r="205" spans="1:9" x14ac:dyDescent="0.25">
      <c r="A205" s="2">
        <v>2016</v>
      </c>
      <c r="B205" t="s">
        <v>56</v>
      </c>
      <c r="C205" t="str">
        <f t="shared" si="9"/>
        <v/>
      </c>
      <c r="D205">
        <f t="shared" si="10"/>
        <v>27.115157734900002</v>
      </c>
      <c r="E205">
        <f t="shared" si="11"/>
        <v>27.115157734900002</v>
      </c>
      <c r="F205" s="2">
        <v>27115157.734900001</v>
      </c>
      <c r="I205" s="2">
        <v>132349847.39729975</v>
      </c>
    </row>
    <row r="206" spans="1:9" x14ac:dyDescent="0.25">
      <c r="A206" s="2">
        <v>2017</v>
      </c>
      <c r="B206" t="s">
        <v>45</v>
      </c>
      <c r="C206" t="str">
        <f t="shared" si="9"/>
        <v/>
      </c>
      <c r="D206">
        <f t="shared" si="10"/>
        <v>27.169027023200059</v>
      </c>
      <c r="E206">
        <f t="shared" si="11"/>
        <v>27.169027023200059</v>
      </c>
      <c r="F206" s="2">
        <v>27169027.023200057</v>
      </c>
      <c r="I206" s="2">
        <v>132033461.38640042</v>
      </c>
    </row>
    <row r="207" spans="1:9" x14ac:dyDescent="0.25">
      <c r="A207" s="2">
        <v>2017</v>
      </c>
      <c r="B207" t="s">
        <v>46</v>
      </c>
      <c r="C207" t="str">
        <f t="shared" si="9"/>
        <v/>
      </c>
      <c r="D207">
        <f t="shared" si="10"/>
        <v>27.126398376500138</v>
      </c>
      <c r="E207">
        <f t="shared" si="11"/>
        <v>27.126398376500138</v>
      </c>
      <c r="F207" s="2">
        <v>27126398.376500137</v>
      </c>
      <c r="I207" s="2">
        <v>132920117.03429881</v>
      </c>
    </row>
    <row r="208" spans="1:9" x14ac:dyDescent="0.25">
      <c r="A208" s="2">
        <v>2017</v>
      </c>
      <c r="B208" t="s">
        <v>47</v>
      </c>
      <c r="C208" t="str">
        <f t="shared" si="9"/>
        <v/>
      </c>
      <c r="D208">
        <f t="shared" si="10"/>
        <v>27.096891701100052</v>
      </c>
      <c r="E208">
        <f t="shared" si="11"/>
        <v>27.096891701100052</v>
      </c>
      <c r="F208" s="2">
        <v>27096891.701100051</v>
      </c>
      <c r="I208" s="2">
        <v>133195952.10180111</v>
      </c>
    </row>
    <row r="209" spans="1:9" x14ac:dyDescent="0.25">
      <c r="A209" s="2">
        <v>2017</v>
      </c>
      <c r="B209" t="s">
        <v>48</v>
      </c>
      <c r="C209" t="str">
        <f t="shared" si="9"/>
        <v/>
      </c>
      <c r="D209">
        <f t="shared" si="10"/>
        <v>27.509287688699995</v>
      </c>
      <c r="E209">
        <f t="shared" si="11"/>
        <v>27.509287688699995</v>
      </c>
      <c r="F209" s="2">
        <v>27509287.688699994</v>
      </c>
      <c r="I209" s="2">
        <v>133101737.77220048</v>
      </c>
    </row>
    <row r="210" spans="1:9" x14ac:dyDescent="0.25">
      <c r="A210" s="2">
        <v>2017</v>
      </c>
      <c r="B210" t="s">
        <v>49</v>
      </c>
      <c r="C210" t="str">
        <f t="shared" si="9"/>
        <v/>
      </c>
      <c r="D210">
        <f t="shared" si="10"/>
        <v>27.378491676499966</v>
      </c>
      <c r="E210">
        <f t="shared" si="11"/>
        <v>27.378491676499966</v>
      </c>
      <c r="F210" s="2">
        <v>27378491.676499967</v>
      </c>
      <c r="I210" s="2">
        <v>133262237.4394014</v>
      </c>
    </row>
    <row r="211" spans="1:9" x14ac:dyDescent="0.25">
      <c r="A211" s="2">
        <v>2017</v>
      </c>
      <c r="B211" t="s">
        <v>50</v>
      </c>
      <c r="C211" t="str">
        <f t="shared" si="9"/>
        <v/>
      </c>
      <c r="D211">
        <f t="shared" si="10"/>
        <v>27.513334477400026</v>
      </c>
      <c r="E211">
        <f t="shared" si="11"/>
        <v>27.513334477400026</v>
      </c>
      <c r="F211" s="2">
        <v>27513334.477400027</v>
      </c>
      <c r="I211" s="2">
        <v>134299227.64229807</v>
      </c>
    </row>
    <row r="212" spans="1:9" x14ac:dyDescent="0.25">
      <c r="A212" s="2">
        <v>2017</v>
      </c>
      <c r="B212" t="s">
        <v>51</v>
      </c>
      <c r="C212">
        <f t="shared" si="9"/>
        <v>2017</v>
      </c>
      <c r="D212">
        <f t="shared" si="10"/>
        <v>27.644526756199905</v>
      </c>
      <c r="E212">
        <f t="shared" si="11"/>
        <v>27.644526756199905</v>
      </c>
      <c r="F212" s="2">
        <v>27644526.756199904</v>
      </c>
      <c r="I212" s="2">
        <v>135224285.07560006</v>
      </c>
    </row>
    <row r="213" spans="1:9" x14ac:dyDescent="0.25">
      <c r="A213" s="2">
        <v>2017</v>
      </c>
      <c r="B213" t="s">
        <v>52</v>
      </c>
      <c r="C213" t="str">
        <f t="shared" si="9"/>
        <v/>
      </c>
      <c r="D213">
        <f t="shared" si="10"/>
        <v>27.707080868800034</v>
      </c>
      <c r="E213">
        <f t="shared" si="11"/>
        <v>27.707080868800034</v>
      </c>
      <c r="F213" s="2">
        <v>27707080.868800033</v>
      </c>
      <c r="I213" s="2">
        <v>133801194.30970089</v>
      </c>
    </row>
    <row r="214" spans="1:9" x14ac:dyDescent="0.25">
      <c r="A214" s="2">
        <v>2017</v>
      </c>
      <c r="B214" t="s">
        <v>53</v>
      </c>
      <c r="C214" t="str">
        <f t="shared" si="9"/>
        <v/>
      </c>
      <c r="D214">
        <f t="shared" si="10"/>
        <v>27.894347743100052</v>
      </c>
      <c r="E214">
        <f t="shared" si="11"/>
        <v>27.894347743100052</v>
      </c>
      <c r="F214" s="2">
        <v>27894347.743100051</v>
      </c>
      <c r="I214" s="2">
        <v>133836988.18119818</v>
      </c>
    </row>
    <row r="215" spans="1:9" x14ac:dyDescent="0.25">
      <c r="A215" s="2">
        <v>2017</v>
      </c>
      <c r="B215" t="s">
        <v>54</v>
      </c>
      <c r="C215" t="str">
        <f t="shared" si="9"/>
        <v/>
      </c>
      <c r="D215">
        <f t="shared" si="10"/>
        <v>27.420391524800053</v>
      </c>
      <c r="E215">
        <f t="shared" si="11"/>
        <v>27.420391524800053</v>
      </c>
      <c r="F215" s="2">
        <v>27420391.524800051</v>
      </c>
      <c r="I215" s="2">
        <v>133452774.01689945</v>
      </c>
    </row>
    <row r="216" spans="1:9" x14ac:dyDescent="0.25">
      <c r="A216" s="2">
        <v>2017</v>
      </c>
      <c r="B216" t="s">
        <v>55</v>
      </c>
      <c r="C216" t="str">
        <f t="shared" si="9"/>
        <v/>
      </c>
      <c r="D216">
        <f t="shared" si="10"/>
        <v>27.400031687100082</v>
      </c>
      <c r="E216">
        <f t="shared" si="11"/>
        <v>27.400031687100082</v>
      </c>
      <c r="F216" s="2">
        <v>27400031.687100083</v>
      </c>
      <c r="I216" s="2">
        <v>133421202.24089967</v>
      </c>
    </row>
    <row r="217" spans="1:9" x14ac:dyDescent="0.25">
      <c r="A217" s="2">
        <v>2017</v>
      </c>
      <c r="B217" t="s">
        <v>56</v>
      </c>
      <c r="C217" t="str">
        <f t="shared" si="9"/>
        <v/>
      </c>
      <c r="D217">
        <f t="shared" si="10"/>
        <v>27.202063226300005</v>
      </c>
      <c r="E217">
        <f t="shared" si="11"/>
        <v>27.202063226300005</v>
      </c>
      <c r="F217" s="2">
        <v>27202063.226300005</v>
      </c>
      <c r="I217" s="2">
        <v>133128203.58529855</v>
      </c>
    </row>
    <row r="218" spans="1:9" x14ac:dyDescent="0.25">
      <c r="A218" s="2">
        <v>2018</v>
      </c>
      <c r="B218" t="s">
        <v>45</v>
      </c>
      <c r="C218" t="str">
        <f t="shared" si="9"/>
        <v/>
      </c>
      <c r="D218">
        <f t="shared" si="10"/>
        <v>27.858205056399992</v>
      </c>
      <c r="E218">
        <f t="shared" si="11"/>
        <v>27.858205056399992</v>
      </c>
      <c r="F218" s="2">
        <v>27858205.056399994</v>
      </c>
      <c r="I218" s="2">
        <v>132605726.25269939</v>
      </c>
    </row>
    <row r="219" spans="1:9" x14ac:dyDescent="0.25">
      <c r="A219" s="2">
        <v>2018</v>
      </c>
      <c r="B219" t="s">
        <v>46</v>
      </c>
      <c r="C219" t="str">
        <f t="shared" si="9"/>
        <v/>
      </c>
      <c r="D219">
        <f t="shared" si="10"/>
        <v>28.408770319800094</v>
      </c>
      <c r="E219">
        <f t="shared" si="11"/>
        <v>28.408770319800094</v>
      </c>
      <c r="F219" s="2">
        <v>28408770.319800094</v>
      </c>
      <c r="I219" s="2">
        <v>133825682.92540152</v>
      </c>
    </row>
    <row r="220" spans="1:9" x14ac:dyDescent="0.25">
      <c r="A220" s="2">
        <v>2018</v>
      </c>
      <c r="B220" t="s">
        <v>47</v>
      </c>
      <c r="C220" t="str">
        <f t="shared" si="9"/>
        <v/>
      </c>
      <c r="D220">
        <f t="shared" si="10"/>
        <v>28.499193230800024</v>
      </c>
      <c r="E220">
        <f t="shared" si="11"/>
        <v>28.499193230800024</v>
      </c>
      <c r="F220" s="2">
        <v>28499193.230800025</v>
      </c>
      <c r="I220" s="2">
        <v>133469418.79469897</v>
      </c>
    </row>
    <row r="221" spans="1:9" x14ac:dyDescent="0.25">
      <c r="A221" s="2">
        <v>2018</v>
      </c>
      <c r="B221" t="s">
        <v>48</v>
      </c>
      <c r="C221" t="str">
        <f t="shared" si="9"/>
        <v/>
      </c>
      <c r="D221">
        <f t="shared" si="10"/>
        <v>28.348485578399959</v>
      </c>
      <c r="E221">
        <f t="shared" si="11"/>
        <v>28.348485578399959</v>
      </c>
      <c r="F221" s="2">
        <v>28348485.57839996</v>
      </c>
      <c r="I221" s="2">
        <v>133702821.56590056</v>
      </c>
    </row>
    <row r="222" spans="1:9" x14ac:dyDescent="0.25">
      <c r="A222" s="2">
        <v>2018</v>
      </c>
      <c r="B222" t="s">
        <v>49</v>
      </c>
      <c r="C222" t="str">
        <f t="shared" si="9"/>
        <v/>
      </c>
      <c r="D222">
        <f t="shared" si="10"/>
        <v>28.034764532200111</v>
      </c>
      <c r="E222">
        <f t="shared" si="11"/>
        <v>28.034764532200111</v>
      </c>
      <c r="F222" s="2">
        <v>28034764.532200109</v>
      </c>
      <c r="I222" s="2">
        <v>134687669.72830009</v>
      </c>
    </row>
    <row r="223" spans="1:9" x14ac:dyDescent="0.25">
      <c r="A223" s="2">
        <v>2018</v>
      </c>
      <c r="B223" t="s">
        <v>50</v>
      </c>
      <c r="C223" t="str">
        <f t="shared" si="9"/>
        <v/>
      </c>
      <c r="D223">
        <f t="shared" si="10"/>
        <v>28.171491459000048</v>
      </c>
      <c r="E223">
        <f t="shared" si="11"/>
        <v>28.171491459000048</v>
      </c>
      <c r="F223" s="2">
        <v>28171491.459000047</v>
      </c>
      <c r="I223" s="2">
        <v>135777425.6080004</v>
      </c>
    </row>
    <row r="224" spans="1:9" x14ac:dyDescent="0.25">
      <c r="A224" s="2">
        <v>2018</v>
      </c>
      <c r="B224" t="s">
        <v>51</v>
      </c>
      <c r="C224">
        <f t="shared" si="9"/>
        <v>2018</v>
      </c>
      <c r="D224">
        <f t="shared" si="10"/>
        <v>28.020023478400027</v>
      </c>
      <c r="E224">
        <f t="shared" si="11"/>
        <v>28.020023478400027</v>
      </c>
      <c r="F224" s="2">
        <v>28020023.478400026</v>
      </c>
      <c r="I224" s="2">
        <v>136564619.7461018</v>
      </c>
    </row>
    <row r="225" spans="1:9" x14ac:dyDescent="0.25">
      <c r="A225" s="2">
        <v>2018</v>
      </c>
      <c r="B225" t="s">
        <v>52</v>
      </c>
      <c r="C225" t="str">
        <f t="shared" si="9"/>
        <v/>
      </c>
      <c r="D225">
        <f t="shared" si="10"/>
        <v>28.229465148200052</v>
      </c>
      <c r="E225">
        <f t="shared" si="11"/>
        <v>28.229465148200052</v>
      </c>
      <c r="F225" s="2">
        <v>28229465.148200054</v>
      </c>
      <c r="I225" s="2">
        <v>134444956.78500032</v>
      </c>
    </row>
    <row r="226" spans="1:9" x14ac:dyDescent="0.25">
      <c r="A226" s="2">
        <v>2018</v>
      </c>
      <c r="B226" t="s">
        <v>53</v>
      </c>
      <c r="C226" t="str">
        <f t="shared" si="9"/>
        <v/>
      </c>
      <c r="D226">
        <f t="shared" si="10"/>
        <v>28.431761210099943</v>
      </c>
      <c r="E226">
        <f t="shared" si="11"/>
        <v>28.431761210099943</v>
      </c>
      <c r="F226" s="2">
        <v>28431761.210099943</v>
      </c>
      <c r="I226" s="2">
        <v>134247068.81540063</v>
      </c>
    </row>
    <row r="227" spans="1:9" x14ac:dyDescent="0.25">
      <c r="A227" s="2">
        <v>2018</v>
      </c>
      <c r="B227" t="s">
        <v>54</v>
      </c>
      <c r="C227" t="str">
        <f t="shared" si="9"/>
        <v/>
      </c>
      <c r="D227">
        <f t="shared" si="10"/>
        <v>28.47766309629986</v>
      </c>
      <c r="E227">
        <f t="shared" si="11"/>
        <v>28.47766309629986</v>
      </c>
      <c r="F227" s="2">
        <v>28477663.096299861</v>
      </c>
      <c r="I227" s="2">
        <v>134915937.20859975</v>
      </c>
    </row>
    <row r="228" spans="1:9" x14ac:dyDescent="0.25">
      <c r="A228" s="2">
        <v>2018</v>
      </c>
      <c r="B228" t="s">
        <v>55</v>
      </c>
      <c r="C228" t="str">
        <f t="shared" si="9"/>
        <v/>
      </c>
      <c r="D228">
        <f t="shared" si="10"/>
        <v>28.786288012100023</v>
      </c>
      <c r="E228">
        <f t="shared" si="11"/>
        <v>28.786288012100023</v>
      </c>
      <c r="F228" s="2">
        <v>28786288.012100022</v>
      </c>
      <c r="I228" s="2">
        <v>134829326.93079847</v>
      </c>
    </row>
    <row r="229" spans="1:9" x14ac:dyDescent="0.25">
      <c r="A229" s="2">
        <v>2018</v>
      </c>
      <c r="B229" t="s">
        <v>56</v>
      </c>
      <c r="C229" t="str">
        <f t="shared" si="9"/>
        <v/>
      </c>
      <c r="D229">
        <f t="shared" si="10"/>
        <v>28.496121498800097</v>
      </c>
      <c r="E229">
        <f t="shared" si="11"/>
        <v>28.496121498800097</v>
      </c>
      <c r="F229" s="2">
        <v>28496121.498800095</v>
      </c>
      <c r="I229" s="2">
        <v>135044738.39270031</v>
      </c>
    </row>
    <row r="230" spans="1:9" x14ac:dyDescent="0.25">
      <c r="A230" s="2">
        <v>2019</v>
      </c>
      <c r="B230" t="s">
        <v>45</v>
      </c>
      <c r="C230" t="str">
        <f t="shared" si="9"/>
        <v/>
      </c>
      <c r="D230">
        <f t="shared" si="10"/>
        <v>28.828052370300039</v>
      </c>
      <c r="E230">
        <f t="shared" si="11"/>
        <v>28.828052370300039</v>
      </c>
      <c r="F230" s="2">
        <v>28828052.37030004</v>
      </c>
      <c r="I230" s="2">
        <v>134039350.73190004</v>
      </c>
    </row>
    <row r="231" spans="1:9" x14ac:dyDescent="0.25">
      <c r="A231" s="2">
        <v>2019</v>
      </c>
      <c r="B231" t="s">
        <v>46</v>
      </c>
      <c r="C231" t="str">
        <f t="shared" si="9"/>
        <v/>
      </c>
      <c r="D231">
        <f t="shared" si="10"/>
        <v>28.992355935699944</v>
      </c>
      <c r="E231">
        <f t="shared" si="11"/>
        <v>28.992355935699944</v>
      </c>
      <c r="F231" s="2">
        <v>28992355.935699943</v>
      </c>
      <c r="I231" s="2">
        <v>134667321.2142989</v>
      </c>
    </row>
    <row r="232" spans="1:9" x14ac:dyDescent="0.25">
      <c r="A232" s="2">
        <v>2019</v>
      </c>
      <c r="B232" t="s">
        <v>47</v>
      </c>
      <c r="C232" t="str">
        <f t="shared" si="9"/>
        <v/>
      </c>
      <c r="D232">
        <f t="shared" si="10"/>
        <v>28.854350323600006</v>
      </c>
      <c r="E232">
        <f t="shared" si="11"/>
        <v>28.854350323600006</v>
      </c>
      <c r="F232" s="2">
        <v>28854350.323600005</v>
      </c>
      <c r="I232" s="2">
        <v>134410318.09069997</v>
      </c>
    </row>
    <row r="233" spans="1:9" x14ac:dyDescent="0.25">
      <c r="A233" s="2">
        <v>2019</v>
      </c>
      <c r="B233" t="s">
        <v>48</v>
      </c>
      <c r="C233" t="str">
        <f t="shared" si="9"/>
        <v/>
      </c>
      <c r="D233">
        <f t="shared" si="10"/>
        <v>28.378215932900059</v>
      </c>
      <c r="E233">
        <f t="shared" si="11"/>
        <v>28.378215932900059</v>
      </c>
      <c r="F233" s="2">
        <v>28378215.93290006</v>
      </c>
      <c r="I233" s="2">
        <v>134154376.03920078</v>
      </c>
    </row>
    <row r="234" spans="1:9" x14ac:dyDescent="0.25">
      <c r="A234" s="2">
        <v>2019</v>
      </c>
      <c r="B234" t="s">
        <v>49</v>
      </c>
      <c r="C234" t="str">
        <f t="shared" si="9"/>
        <v/>
      </c>
      <c r="D234">
        <f t="shared" si="10"/>
        <v>28.450485719999953</v>
      </c>
      <c r="E234">
        <f t="shared" si="11"/>
        <v>28.450485719999953</v>
      </c>
      <c r="F234" s="2">
        <v>28450485.719999954</v>
      </c>
      <c r="I234" s="2">
        <v>134704787.03840107</v>
      </c>
    </row>
    <row r="235" spans="1:9" x14ac:dyDescent="0.25">
      <c r="A235" s="2">
        <v>2019</v>
      </c>
      <c r="B235" t="s">
        <v>50</v>
      </c>
      <c r="C235" t="str">
        <f t="shared" si="9"/>
        <v/>
      </c>
      <c r="D235">
        <f t="shared" si="10"/>
        <v>28.463056333700099</v>
      </c>
      <c r="E235">
        <f t="shared" si="11"/>
        <v>28.463056333700099</v>
      </c>
      <c r="F235" s="2">
        <v>28463056.333700098</v>
      </c>
      <c r="I235" s="2">
        <v>136042450.77780047</v>
      </c>
    </row>
    <row r="236" spans="1:9" x14ac:dyDescent="0.25">
      <c r="A236" s="2">
        <v>2019</v>
      </c>
      <c r="B236" t="s">
        <v>51</v>
      </c>
      <c r="C236">
        <f t="shared" si="9"/>
        <v>2019</v>
      </c>
      <c r="D236">
        <f t="shared" si="10"/>
        <v>28.106271569800022</v>
      </c>
      <c r="E236">
        <f t="shared" si="11"/>
        <v>28.106271569800022</v>
      </c>
      <c r="F236" s="2">
        <v>28106271.569800023</v>
      </c>
      <c r="I236" s="2">
        <v>137744419.07569987</v>
      </c>
    </row>
    <row r="237" spans="1:9" x14ac:dyDescent="0.25">
      <c r="A237" s="2">
        <v>2019</v>
      </c>
      <c r="B237" t="s">
        <v>52</v>
      </c>
      <c r="C237" t="str">
        <f t="shared" si="9"/>
        <v/>
      </c>
      <c r="D237">
        <f t="shared" si="10"/>
        <v>28.363140100900061</v>
      </c>
      <c r="E237">
        <f t="shared" si="11"/>
        <v>28.363140100900061</v>
      </c>
      <c r="F237" s="2">
        <v>28363140.100900061</v>
      </c>
      <c r="I237" s="2">
        <v>136696370.16819936</v>
      </c>
    </row>
    <row r="238" spans="1:9" x14ac:dyDescent="0.25">
      <c r="A238" s="2">
        <v>2019</v>
      </c>
      <c r="B238" t="s">
        <v>53</v>
      </c>
      <c r="C238" t="str">
        <f t="shared" si="9"/>
        <v/>
      </c>
      <c r="D238">
        <f t="shared" si="10"/>
        <v>28.360933433299959</v>
      </c>
      <c r="E238">
        <f t="shared" si="11"/>
        <v>28.360933433299959</v>
      </c>
      <c r="F238" s="2">
        <v>28360933.433299959</v>
      </c>
      <c r="I238" s="2">
        <v>136828649.52639911</v>
      </c>
    </row>
    <row r="239" spans="1:9" x14ac:dyDescent="0.25">
      <c r="A239" s="2">
        <v>2019</v>
      </c>
      <c r="B239" t="s">
        <v>54</v>
      </c>
      <c r="C239" t="str">
        <f t="shared" si="9"/>
        <v/>
      </c>
      <c r="D239">
        <f t="shared" si="10"/>
        <v>28.13360151240008</v>
      </c>
      <c r="E239">
        <f t="shared" si="11"/>
        <v>28.13360151240008</v>
      </c>
      <c r="F239" s="2">
        <v>28133601.51240008</v>
      </c>
      <c r="I239" s="2">
        <v>137525097.65380025</v>
      </c>
    </row>
    <row r="240" spans="1:9" x14ac:dyDescent="0.25">
      <c r="A240" s="2">
        <v>2019</v>
      </c>
      <c r="B240" t="s">
        <v>55</v>
      </c>
      <c r="C240" t="str">
        <f t="shared" si="9"/>
        <v/>
      </c>
      <c r="D240">
        <f t="shared" si="10"/>
        <v>28.564686855400097</v>
      </c>
      <c r="E240">
        <f t="shared" si="11"/>
        <v>28.564686855400097</v>
      </c>
      <c r="F240" s="2">
        <v>28564686.855400097</v>
      </c>
      <c r="G240">
        <f>G241*1200</f>
        <v>2.1897328729841403</v>
      </c>
      <c r="I240" s="2">
        <v>136632812.31290185</v>
      </c>
    </row>
    <row r="241" spans="1:9" x14ac:dyDescent="0.25">
      <c r="A241" s="2">
        <v>2019</v>
      </c>
      <c r="B241" t="s">
        <v>56</v>
      </c>
      <c r="C241" t="str">
        <f t="shared" si="9"/>
        <v/>
      </c>
      <c r="D241">
        <f t="shared" si="10"/>
        <v>28.185428358599928</v>
      </c>
      <c r="E241">
        <f t="shared" si="11"/>
        <v>28.185428358599928</v>
      </c>
      <c r="F241" s="2">
        <v>28185428.358599927</v>
      </c>
      <c r="G241">
        <f>(((E241/E2)^(12/240)-1))/12</f>
        <v>1.8247773941534502E-3</v>
      </c>
      <c r="I241" s="2">
        <v>136720431.37439957</v>
      </c>
    </row>
    <row r="242" spans="1:9" x14ac:dyDescent="0.25">
      <c r="A242" s="2">
        <v>2020</v>
      </c>
      <c r="B242" t="s">
        <v>45</v>
      </c>
      <c r="C242" t="str">
        <f t="shared" si="9"/>
        <v/>
      </c>
      <c r="D242">
        <f t="shared" si="10"/>
        <v>28.232550943700144</v>
      </c>
      <c r="E242">
        <f>E241*(1+$G$241)</f>
        <v>28.236860491113237</v>
      </c>
      <c r="F242" s="2">
        <v>28232550.943700142</v>
      </c>
      <c r="I242" s="2">
        <v>135770521.30869958</v>
      </c>
    </row>
    <row r="243" spans="1:9" x14ac:dyDescent="0.25">
      <c r="A243" s="2">
        <v>2020</v>
      </c>
      <c r="B243" t="s">
        <v>46</v>
      </c>
      <c r="C243" t="str">
        <f t="shared" si="9"/>
        <v/>
      </c>
      <c r="D243">
        <f t="shared" si="10"/>
        <v>28.686529004000082</v>
      </c>
      <c r="E243">
        <f t="shared" ref="E243:E305" si="12">E242*(1+$G$241)</f>
        <v>28.288386475819287</v>
      </c>
      <c r="F243" s="2">
        <v>28686529.004000083</v>
      </c>
      <c r="G243" s="4">
        <f>D243/E243</f>
        <v>1.0140744163164317</v>
      </c>
      <c r="I243" s="2">
        <v>135813309.17340025</v>
      </c>
    </row>
    <row r="244" spans="1:9" x14ac:dyDescent="0.25">
      <c r="A244" s="2">
        <v>2020</v>
      </c>
      <c r="B244" t="s">
        <v>47</v>
      </c>
      <c r="C244" t="str">
        <f t="shared" si="9"/>
        <v/>
      </c>
      <c r="D244">
        <f t="shared" si="10"/>
        <v>27.76556093729997</v>
      </c>
      <c r="E244">
        <f t="shared" si="12"/>
        <v>28.34000648397744</v>
      </c>
      <c r="F244" s="2">
        <v>27765560.937299971</v>
      </c>
      <c r="G244" s="4">
        <f t="shared" ref="G244:G279" si="13">D244/E244</f>
        <v>0.9797302252911535</v>
      </c>
      <c r="I244" s="2">
        <v>135005141.05779958</v>
      </c>
    </row>
    <row r="245" spans="1:9" x14ac:dyDescent="0.25">
      <c r="A245" s="2">
        <v>2020</v>
      </c>
      <c r="B245" t="s">
        <v>48</v>
      </c>
      <c r="C245" t="str">
        <f t="shared" si="9"/>
        <v/>
      </c>
      <c r="D245">
        <f t="shared" si="10"/>
        <v>26.315879485000146</v>
      </c>
      <c r="E245">
        <f t="shared" si="12"/>
        <v>28.391720687159566</v>
      </c>
      <c r="F245" s="2">
        <v>26315879.485000145</v>
      </c>
      <c r="G245" s="4">
        <f t="shared" si="13"/>
        <v>0.92688568526604875</v>
      </c>
      <c r="I245" s="2">
        <v>129944163.40970054</v>
      </c>
    </row>
    <row r="246" spans="1:9" x14ac:dyDescent="0.25">
      <c r="A246" s="2">
        <v>2020</v>
      </c>
      <c r="B246" t="s">
        <v>49</v>
      </c>
      <c r="C246" t="str">
        <f t="shared" si="9"/>
        <v/>
      </c>
      <c r="D246">
        <f t="shared" si="10"/>
        <v>26.62578117849997</v>
      </c>
      <c r="E246">
        <f t="shared" si="12"/>
        <v>28.443529257250617</v>
      </c>
      <c r="F246" s="2">
        <v>26625781.178499971</v>
      </c>
      <c r="G246" s="4">
        <f t="shared" si="13"/>
        <v>0.93609273791903724</v>
      </c>
      <c r="I246" s="2">
        <v>131577560.15050121</v>
      </c>
    </row>
    <row r="247" spans="1:9" x14ac:dyDescent="0.25">
      <c r="A247" s="2">
        <v>2020</v>
      </c>
      <c r="B247" t="s">
        <v>50</v>
      </c>
      <c r="C247" t="str">
        <f t="shared" si="9"/>
        <v/>
      </c>
      <c r="D247">
        <f t="shared" si="10"/>
        <v>26.841735437500063</v>
      </c>
      <c r="E247">
        <f t="shared" si="12"/>
        <v>28.495432366449194</v>
      </c>
      <c r="F247" s="2">
        <v>26841735.437500063</v>
      </c>
      <c r="G247" s="4">
        <f t="shared" si="13"/>
        <v>0.94196624540794083</v>
      </c>
      <c r="I247" s="2">
        <v>134379925.9965992</v>
      </c>
    </row>
    <row r="248" spans="1:9" x14ac:dyDescent="0.25">
      <c r="A248" s="2">
        <v>2020</v>
      </c>
      <c r="B248" t="s">
        <v>51</v>
      </c>
      <c r="C248">
        <f t="shared" si="9"/>
        <v>2020</v>
      </c>
      <c r="D248">
        <f t="shared" si="10"/>
        <v>27.463621593499976</v>
      </c>
      <c r="E248">
        <f t="shared" si="12"/>
        <v>28.547430187268123</v>
      </c>
      <c r="F248" s="2">
        <v>27463621.593499977</v>
      </c>
      <c r="G248" s="4">
        <f t="shared" si="13"/>
        <v>0.96203481060612195</v>
      </c>
      <c r="I248" s="2">
        <v>134829242.45090076</v>
      </c>
    </row>
    <row r="249" spans="1:9" x14ac:dyDescent="0.25">
      <c r="A249" s="2">
        <v>2020</v>
      </c>
      <c r="B249" t="s">
        <v>52</v>
      </c>
      <c r="C249" t="str">
        <f t="shared" si="9"/>
        <v/>
      </c>
      <c r="D249">
        <f t="shared" si="10"/>
        <v>27.373780442999884</v>
      </c>
      <c r="E249">
        <f t="shared" si="12"/>
        <v>28.599522892535028</v>
      </c>
      <c r="F249" s="2">
        <v>27373780.442999884</v>
      </c>
      <c r="G249" s="4">
        <f t="shared" si="13"/>
        <v>0.95714115741926997</v>
      </c>
      <c r="I249" s="2">
        <v>134137403.02910027</v>
      </c>
    </row>
    <row r="250" spans="1:9" x14ac:dyDescent="0.25">
      <c r="A250" s="2">
        <v>2020</v>
      </c>
      <c r="B250" t="s">
        <v>53</v>
      </c>
      <c r="C250" t="str">
        <f t="shared" si="9"/>
        <v/>
      </c>
      <c r="D250">
        <f t="shared" si="10"/>
        <v>26.835965142800038</v>
      </c>
      <c r="E250">
        <f t="shared" si="12"/>
        <v>28.651710655392904</v>
      </c>
      <c r="F250" s="2">
        <v>26835965.142800037</v>
      </c>
      <c r="G250" s="4">
        <f t="shared" si="13"/>
        <v>0.93662697720105936</v>
      </c>
      <c r="I250" s="2">
        <v>134050559.02600071</v>
      </c>
    </row>
    <row r="251" spans="1:9" x14ac:dyDescent="0.25">
      <c r="A251" s="2">
        <v>2020</v>
      </c>
      <c r="B251" t="s">
        <v>54</v>
      </c>
      <c r="C251" t="str">
        <f t="shared" si="9"/>
        <v/>
      </c>
      <c r="D251">
        <f t="shared" si="10"/>
        <v>27.088378977199788</v>
      </c>
      <c r="E251">
        <f t="shared" si="12"/>
        <v>28.703993649300692</v>
      </c>
      <c r="F251" s="2">
        <v>27088378.977199789</v>
      </c>
      <c r="G251" s="4">
        <f t="shared" si="13"/>
        <v>0.94371463804513955</v>
      </c>
      <c r="I251" s="2">
        <v>134929058.46359935</v>
      </c>
    </row>
    <row r="252" spans="1:9" x14ac:dyDescent="0.25">
      <c r="A252" s="2">
        <v>2020</v>
      </c>
      <c r="B252" t="s">
        <v>55</v>
      </c>
      <c r="C252" t="str">
        <f t="shared" si="9"/>
        <v/>
      </c>
      <c r="D252">
        <f t="shared" si="10"/>
        <v>27.60194345919993</v>
      </c>
      <c r="E252">
        <f t="shared" si="12"/>
        <v>28.756372048033864</v>
      </c>
      <c r="F252" s="2">
        <v>27601943.459199931</v>
      </c>
      <c r="G252" s="4">
        <f t="shared" si="13"/>
        <v>0.95985485975401874</v>
      </c>
      <c r="I252" s="2">
        <v>133521117.37979943</v>
      </c>
    </row>
    <row r="253" spans="1:9" x14ac:dyDescent="0.25">
      <c r="A253" s="2">
        <v>2020</v>
      </c>
      <c r="B253" t="s">
        <v>56</v>
      </c>
      <c r="C253" t="str">
        <f t="shared" si="9"/>
        <v/>
      </c>
      <c r="D253">
        <f t="shared" si="10"/>
        <v>27.637749428799964</v>
      </c>
      <c r="E253">
        <f t="shared" si="12"/>
        <v>28.808846025684986</v>
      </c>
      <c r="F253" s="2">
        <v>27637749.428799964</v>
      </c>
      <c r="G253" s="4">
        <f t="shared" si="13"/>
        <v>0.95934940969725369</v>
      </c>
      <c r="I253" s="2">
        <v>133268487.98370081</v>
      </c>
    </row>
    <row r="254" spans="1:9" x14ac:dyDescent="0.25">
      <c r="A254" s="2">
        <v>2021</v>
      </c>
      <c r="B254" t="s">
        <v>45</v>
      </c>
      <c r="C254" t="str">
        <f t="shared" si="9"/>
        <v/>
      </c>
      <c r="D254">
        <f t="shared" si="10"/>
        <v>27.593997103200007</v>
      </c>
      <c r="E254">
        <f t="shared" si="12"/>
        <v>28.861415756664307</v>
      </c>
      <c r="F254" s="2">
        <v>27593997.103200007</v>
      </c>
      <c r="G254" s="4">
        <f t="shared" si="13"/>
        <v>0.95608605398466484</v>
      </c>
      <c r="I254" s="2">
        <v>132223729.07759902</v>
      </c>
    </row>
    <row r="255" spans="1:9" x14ac:dyDescent="0.25">
      <c r="A255" s="2">
        <v>2021</v>
      </c>
      <c r="B255" t="s">
        <v>46</v>
      </c>
      <c r="C255" t="str">
        <f t="shared" si="9"/>
        <v/>
      </c>
      <c r="D255">
        <f t="shared" si="10"/>
        <v>27.953754610700027</v>
      </c>
      <c r="E255">
        <f t="shared" si="12"/>
        <v>28.914081415700334</v>
      </c>
      <c r="F255" s="2">
        <v>27953754.610700026</v>
      </c>
      <c r="G255" s="4">
        <f t="shared" si="13"/>
        <v>0.96678688175516969</v>
      </c>
      <c r="I255" s="2">
        <v>132228311.14450136</v>
      </c>
    </row>
    <row r="256" spans="1:9" x14ac:dyDescent="0.25">
      <c r="A256" s="2">
        <v>2021</v>
      </c>
      <c r="B256" t="s">
        <v>47</v>
      </c>
      <c r="C256" t="str">
        <f t="shared" si="9"/>
        <v/>
      </c>
      <c r="D256">
        <f t="shared" si="10"/>
        <v>27.822445310899933</v>
      </c>
      <c r="E256">
        <f t="shared" si="12"/>
        <v>28.966843177840421</v>
      </c>
      <c r="F256" s="2">
        <v>27822445.310899932</v>
      </c>
      <c r="G256" s="4">
        <f t="shared" si="13"/>
        <v>0.96049283451722656</v>
      </c>
      <c r="I256" s="2">
        <v>132636541.54400013</v>
      </c>
    </row>
    <row r="257" spans="1:9" x14ac:dyDescent="0.25">
      <c r="A257" s="2">
        <v>2021</v>
      </c>
      <c r="B257" t="s">
        <v>48</v>
      </c>
      <c r="C257" t="str">
        <f t="shared" si="9"/>
        <v/>
      </c>
      <c r="D257">
        <f t="shared" si="10"/>
        <v>27.620947070500115</v>
      </c>
      <c r="E257">
        <f t="shared" si="12"/>
        <v>29.019701218451335</v>
      </c>
      <c r="F257" s="2">
        <v>27620947.070500117</v>
      </c>
      <c r="G257" s="4">
        <f t="shared" si="13"/>
        <v>0.95179984323677802</v>
      </c>
      <c r="I257" s="2">
        <v>132720444.88749956</v>
      </c>
    </row>
    <row r="258" spans="1:9" x14ac:dyDescent="0.25">
      <c r="A258" s="2">
        <v>2021</v>
      </c>
      <c r="B258" t="s">
        <v>49</v>
      </c>
      <c r="C258" t="str">
        <f t="shared" si="9"/>
        <v/>
      </c>
      <c r="D258">
        <f t="shared" si="10"/>
        <v>27.294673008400043</v>
      </c>
      <c r="E258">
        <f t="shared" si="12"/>
        <v>29.072655713219856</v>
      </c>
      <c r="F258" s="2">
        <v>27294673.008400042</v>
      </c>
      <c r="G258" s="4">
        <f t="shared" si="13"/>
        <v>0.93884347125497269</v>
      </c>
      <c r="I258" s="2">
        <v>133443138.49479991</v>
      </c>
    </row>
    <row r="259" spans="1:9" x14ac:dyDescent="0.25">
      <c r="A259" s="2">
        <v>2021</v>
      </c>
      <c r="B259" t="s">
        <v>50</v>
      </c>
      <c r="C259" t="str">
        <f t="shared" ref="C259:C305" si="14">IF(AND(LEFT(B259,1)="7"),A259,"")</f>
        <v/>
      </c>
      <c r="D259">
        <f t="shared" ref="D259:D293" si="15">F259/1000000</f>
        <v>27.610372096699933</v>
      </c>
      <c r="E259">
        <f t="shared" si="12"/>
        <v>29.125706838153349</v>
      </c>
      <c r="F259" s="2">
        <v>27610372.096699934</v>
      </c>
      <c r="G259" s="4">
        <f t="shared" si="13"/>
        <v>0.94797260200846367</v>
      </c>
      <c r="I259" s="2">
        <v>134610519.86269864</v>
      </c>
    </row>
    <row r="260" spans="1:9" x14ac:dyDescent="0.25">
      <c r="A260" s="2">
        <v>2021</v>
      </c>
      <c r="B260" t="s">
        <v>51</v>
      </c>
      <c r="C260">
        <f t="shared" si="14"/>
        <v>2021</v>
      </c>
      <c r="D260">
        <f t="shared" si="15"/>
        <v>27.763948839000072</v>
      </c>
      <c r="E260">
        <f t="shared" si="12"/>
        <v>29.178854769580354</v>
      </c>
      <c r="F260" s="2">
        <v>27763948.839000072</v>
      </c>
      <c r="G260" s="4">
        <f t="shared" si="13"/>
        <v>0.951509202751324</v>
      </c>
      <c r="I260" s="2">
        <v>135527976.48089948</v>
      </c>
    </row>
    <row r="261" spans="1:9" x14ac:dyDescent="0.25">
      <c r="A261" s="2">
        <v>2021</v>
      </c>
      <c r="B261" t="s">
        <v>52</v>
      </c>
      <c r="C261" t="str">
        <f t="shared" si="14"/>
        <v/>
      </c>
      <c r="D261">
        <f t="shared" si="15"/>
        <v>28.050660712600024</v>
      </c>
      <c r="E261">
        <f t="shared" si="12"/>
        <v>29.232099684151173</v>
      </c>
      <c r="F261" s="2">
        <v>28050660.712600023</v>
      </c>
      <c r="G261" s="4">
        <f t="shared" si="13"/>
        <v>0.95958419051944832</v>
      </c>
      <c r="I261" s="2">
        <v>134489709.25600082</v>
      </c>
    </row>
    <row r="262" spans="1:9" x14ac:dyDescent="0.25">
      <c r="A262" s="2">
        <v>2021</v>
      </c>
      <c r="B262" t="s">
        <v>53</v>
      </c>
      <c r="C262" t="str">
        <f t="shared" si="14"/>
        <v/>
      </c>
      <c r="D262">
        <f t="shared" si="15"/>
        <v>28.239947065800031</v>
      </c>
      <c r="E262">
        <f t="shared" si="12"/>
        <v>29.285441758838456</v>
      </c>
      <c r="F262" s="2">
        <v>28239947.06580003</v>
      </c>
      <c r="G262" s="4">
        <f t="shared" si="13"/>
        <v>0.9642998489950082</v>
      </c>
      <c r="I262" s="2">
        <v>133857287.01880062</v>
      </c>
    </row>
    <row r="263" spans="1:9" x14ac:dyDescent="0.25">
      <c r="A263" s="2">
        <v>2021</v>
      </c>
      <c r="B263" t="s">
        <v>54</v>
      </c>
      <c r="C263" t="str">
        <f t="shared" si="14"/>
        <v/>
      </c>
      <c r="D263">
        <f t="shared" si="15"/>
        <v>28.671131217499941</v>
      </c>
      <c r="E263">
        <f t="shared" si="12"/>
        <v>29.338881170937785</v>
      </c>
      <c r="F263" s="2">
        <v>28671131.217499942</v>
      </c>
      <c r="G263" s="4">
        <f t="shared" si="13"/>
        <v>0.97724010164030051</v>
      </c>
      <c r="I263" s="2">
        <v>133741690.78659929</v>
      </c>
    </row>
    <row r="264" spans="1:9" x14ac:dyDescent="0.25">
      <c r="A264" s="2">
        <v>2021</v>
      </c>
      <c r="B264" t="s">
        <v>55</v>
      </c>
      <c r="C264" t="str">
        <f t="shared" si="14"/>
        <v/>
      </c>
      <c r="D264">
        <f t="shared" si="15"/>
        <v>28.905775378000076</v>
      </c>
      <c r="E264">
        <f t="shared" si="12"/>
        <v>29.392418098068269</v>
      </c>
      <c r="F264" s="2">
        <v>28905775.378000077</v>
      </c>
      <c r="G264" s="4">
        <f t="shared" si="13"/>
        <v>0.98344325674585531</v>
      </c>
      <c r="I264" s="2">
        <v>133646253.64660113</v>
      </c>
    </row>
    <row r="265" spans="1:9" x14ac:dyDescent="0.25">
      <c r="A265" s="2">
        <v>2021</v>
      </c>
      <c r="B265" t="s">
        <v>56</v>
      </c>
      <c r="C265" t="str">
        <f t="shared" si="14"/>
        <v/>
      </c>
      <c r="D265">
        <f t="shared" si="15"/>
        <v>28.7991386072</v>
      </c>
      <c r="E265">
        <f t="shared" si="12"/>
        <v>29.446052718173135</v>
      </c>
      <c r="F265" s="2">
        <v>28799138.6072</v>
      </c>
      <c r="G265" s="4">
        <f t="shared" si="13"/>
        <v>0.97803053206605584</v>
      </c>
      <c r="I265" s="2">
        <v>133202531.9157002</v>
      </c>
    </row>
    <row r="266" spans="1:9" x14ac:dyDescent="0.25">
      <c r="A266" s="2">
        <v>2022</v>
      </c>
      <c r="B266" t="s">
        <v>45</v>
      </c>
      <c r="C266" t="str">
        <f t="shared" si="14"/>
        <v/>
      </c>
      <c r="D266">
        <f t="shared" si="15"/>
        <v>29.331126137899858</v>
      </c>
      <c r="E266">
        <f t="shared" si="12"/>
        <v>29.499785209520311</v>
      </c>
      <c r="F266" s="2">
        <v>29331126.137899857</v>
      </c>
      <c r="G266" s="4">
        <f t="shared" si="13"/>
        <v>0.99428270170706112</v>
      </c>
      <c r="I266" s="2">
        <v>133672884.91070022</v>
      </c>
    </row>
    <row r="267" spans="1:9" x14ac:dyDescent="0.25">
      <c r="A267" s="2">
        <v>2022</v>
      </c>
      <c r="B267" t="s">
        <v>46</v>
      </c>
      <c r="C267" t="str">
        <f t="shared" si="14"/>
        <v/>
      </c>
      <c r="D267">
        <f t="shared" si="15"/>
        <v>29.274381989099965</v>
      </c>
      <c r="E267">
        <f t="shared" si="12"/>
        <v>29.553615750703027</v>
      </c>
      <c r="F267" s="2">
        <v>29274381.989099964</v>
      </c>
      <c r="G267" s="4">
        <f t="shared" si="13"/>
        <v>0.99055162102808281</v>
      </c>
      <c r="I267" s="2">
        <v>134572720.0844999</v>
      </c>
    </row>
    <row r="268" spans="1:9" x14ac:dyDescent="0.25">
      <c r="A268" s="2">
        <v>2022</v>
      </c>
      <c r="B268" t="s">
        <v>47</v>
      </c>
      <c r="C268" t="str">
        <f t="shared" si="14"/>
        <v/>
      </c>
      <c r="D268">
        <f t="shared" si="15"/>
        <v>29.185545776100053</v>
      </c>
      <c r="E268">
        <f t="shared" si="12"/>
        <v>29.60754452064041</v>
      </c>
      <c r="F268" s="2">
        <v>29185545.776100054</v>
      </c>
      <c r="G268" s="4">
        <f t="shared" si="13"/>
        <v>0.9857469185178066</v>
      </c>
      <c r="I268" s="2">
        <v>135089345.56290036</v>
      </c>
    </row>
    <row r="269" spans="1:9" x14ac:dyDescent="0.25">
      <c r="A269" s="2">
        <v>2022</v>
      </c>
      <c r="B269" t="s">
        <v>48</v>
      </c>
      <c r="C269" t="str">
        <f t="shared" si="14"/>
        <v/>
      </c>
      <c r="D269">
        <f t="shared" si="15"/>
        <v>29.508531693599945</v>
      </c>
      <c r="E269">
        <f t="shared" si="12"/>
        <v>29.661571698578069</v>
      </c>
      <c r="F269" s="2">
        <v>29508531.693599947</v>
      </c>
      <c r="G269" s="4">
        <f t="shared" si="13"/>
        <v>0.99484046204519028</v>
      </c>
      <c r="I269" s="2">
        <v>134069026.35239974</v>
      </c>
    </row>
    <row r="270" spans="1:9" x14ac:dyDescent="0.25">
      <c r="A270" s="2">
        <v>2022</v>
      </c>
      <c r="B270" t="s">
        <v>49</v>
      </c>
      <c r="C270" t="str">
        <f t="shared" si="14"/>
        <v/>
      </c>
      <c r="D270">
        <f t="shared" si="15"/>
        <v>29.692176927499894</v>
      </c>
      <c r="E270">
        <f t="shared" si="12"/>
        <v>29.715697464088699</v>
      </c>
      <c r="F270" s="2">
        <v>29692176.927499894</v>
      </c>
      <c r="G270" s="4">
        <f t="shared" si="13"/>
        <v>0.99920848108588978</v>
      </c>
      <c r="I270" s="2">
        <v>134778559.25170058</v>
      </c>
    </row>
    <row r="271" spans="1:9" x14ac:dyDescent="0.25">
      <c r="A271" s="2">
        <v>2022</v>
      </c>
      <c r="B271" t="s">
        <v>50</v>
      </c>
      <c r="C271" t="str">
        <f t="shared" si="14"/>
        <v/>
      </c>
      <c r="D271">
        <f t="shared" si="15"/>
        <v>29.588530409299988</v>
      </c>
      <c r="E271">
        <f t="shared" si="12"/>
        <v>29.769921997072675</v>
      </c>
      <c r="F271" s="2">
        <v>29588530.409299988</v>
      </c>
      <c r="G271" s="4">
        <f t="shared" si="13"/>
        <v>0.99390688400894955</v>
      </c>
      <c r="I271" s="2">
        <v>135912001.51729903</v>
      </c>
    </row>
    <row r="272" spans="1:9" x14ac:dyDescent="0.25">
      <c r="A272" s="2">
        <v>2022</v>
      </c>
      <c r="B272" t="s">
        <v>51</v>
      </c>
      <c r="C272">
        <f t="shared" si="14"/>
        <v>2022</v>
      </c>
      <c r="D272">
        <f t="shared" si="15"/>
        <v>29.79315599109999</v>
      </c>
      <c r="E272">
        <f t="shared" si="12"/>
        <v>29.824245477758648</v>
      </c>
      <c r="F272" s="2">
        <v>29793155.991099991</v>
      </c>
      <c r="G272" s="4">
        <f>D272/E272</f>
        <v>0.99895757675808283</v>
      </c>
      <c r="I272" s="2">
        <v>136622769.68239981</v>
      </c>
    </row>
    <row r="273" spans="1:9" x14ac:dyDescent="0.25">
      <c r="A273" s="2">
        <v>2022</v>
      </c>
      <c r="B273" t="s">
        <v>52</v>
      </c>
      <c r="C273" t="str">
        <f t="shared" si="14"/>
        <v/>
      </c>
      <c r="D273">
        <f t="shared" si="15"/>
        <v>30.017133050099908</v>
      </c>
      <c r="E273">
        <f t="shared" si="12"/>
        <v>29.878668086704149</v>
      </c>
      <c r="F273" s="2">
        <v>30017133.050099909</v>
      </c>
      <c r="G273" s="4">
        <f t="shared" si="13"/>
        <v>1.0046342414927583</v>
      </c>
      <c r="I273" s="2">
        <v>136224456.53140011</v>
      </c>
    </row>
    <row r="274" spans="1:9" x14ac:dyDescent="0.25">
      <c r="A274" s="2">
        <v>2022</v>
      </c>
      <c r="B274" t="s">
        <v>53</v>
      </c>
      <c r="C274" t="str">
        <f t="shared" si="14"/>
        <v/>
      </c>
      <c r="D274">
        <f t="shared" si="15"/>
        <v>30.452582535899964</v>
      </c>
      <c r="E274">
        <f t="shared" si="12"/>
        <v>29.933190004796185</v>
      </c>
      <c r="F274" s="2">
        <v>30452582.535899963</v>
      </c>
      <c r="G274" s="4">
        <f t="shared" si="13"/>
        <v>1.0173517266626295</v>
      </c>
      <c r="I274" s="2">
        <v>135185739.71529943</v>
      </c>
    </row>
    <row r="275" spans="1:9" x14ac:dyDescent="0.25">
      <c r="A275" s="2">
        <v>2022</v>
      </c>
      <c r="B275" t="s">
        <v>54</v>
      </c>
      <c r="C275" t="str">
        <f t="shared" si="14"/>
        <v/>
      </c>
      <c r="D275">
        <f t="shared" si="15"/>
        <v>30.612002926399942</v>
      </c>
      <c r="E275">
        <f t="shared" si="12"/>
        <v>29.987811413251841</v>
      </c>
      <c r="F275" s="2">
        <v>30612002.926399942</v>
      </c>
      <c r="G275" s="4">
        <f t="shared" si="13"/>
        <v>1.0208148405545949</v>
      </c>
      <c r="I275" s="2">
        <v>135234235.85259917</v>
      </c>
    </row>
    <row r="276" spans="1:9" x14ac:dyDescent="0.25">
      <c r="A276" s="2">
        <v>2022</v>
      </c>
      <c r="B276" t="s">
        <v>55</v>
      </c>
      <c r="C276" t="str">
        <f t="shared" si="14"/>
        <v/>
      </c>
      <c r="D276">
        <f t="shared" si="15"/>
        <v>30.737914015999962</v>
      </c>
      <c r="E276">
        <f t="shared" si="12"/>
        <v>30.042532493618882</v>
      </c>
      <c r="F276" s="2">
        <v>30737914.015999962</v>
      </c>
      <c r="G276" s="4">
        <f t="shared" si="13"/>
        <v>1.0231465680374576</v>
      </c>
      <c r="I276" s="2">
        <v>134506504.25820044</v>
      </c>
    </row>
    <row r="277" spans="1:9" x14ac:dyDescent="0.25">
      <c r="A277" s="2">
        <v>2022</v>
      </c>
      <c r="B277" t="s">
        <v>56</v>
      </c>
      <c r="C277" t="str">
        <f t="shared" si="14"/>
        <v/>
      </c>
      <c r="D277">
        <f t="shared" si="15"/>
        <v>30.252980936499959</v>
      </c>
      <c r="E277">
        <f t="shared" si="12"/>
        <v>30.097353427776362</v>
      </c>
      <c r="F277" s="2">
        <v>30252980.936499961</v>
      </c>
      <c r="G277" s="4">
        <f t="shared" si="13"/>
        <v>1.005170803775058</v>
      </c>
      <c r="I277" s="2">
        <v>134784870.1183995</v>
      </c>
    </row>
    <row r="278" spans="1:9" x14ac:dyDescent="0.25">
      <c r="A278" s="2">
        <v>2023</v>
      </c>
      <c r="B278" t="s">
        <v>45</v>
      </c>
      <c r="C278" t="str">
        <f t="shared" si="14"/>
        <v/>
      </c>
      <c r="D278">
        <f t="shared" si="15"/>
        <v>30.203329583300025</v>
      </c>
      <c r="E278">
        <f t="shared" si="12"/>
        <v>30.152274397935219</v>
      </c>
      <c r="F278" s="2">
        <v>30203329.583300024</v>
      </c>
      <c r="G278" s="4">
        <f t="shared" si="13"/>
        <v>1.0016932449171496</v>
      </c>
      <c r="I278" s="2">
        <v>136177572.37330031</v>
      </c>
    </row>
    <row r="279" spans="1:9" x14ac:dyDescent="0.25">
      <c r="A279" s="2">
        <v>2023</v>
      </c>
      <c r="B279" t="s">
        <v>46</v>
      </c>
      <c r="C279" t="str">
        <f t="shared" si="14"/>
        <v/>
      </c>
      <c r="D279">
        <f t="shared" si="15"/>
        <v>31.06663943550015</v>
      </c>
      <c r="E279">
        <f t="shared" si="12"/>
        <v>30.207295586638885</v>
      </c>
      <c r="F279" s="2">
        <v>31066639.435500149</v>
      </c>
      <c r="G279" s="4">
        <f t="shared" si="13"/>
        <v>1.0284482219335571</v>
      </c>
      <c r="I279" s="2">
        <v>136263752.35389942</v>
      </c>
    </row>
    <row r="280" spans="1:9" x14ac:dyDescent="0.25">
      <c r="A280" s="2">
        <v>2023</v>
      </c>
      <c r="B280" t="s">
        <v>47</v>
      </c>
      <c r="C280" t="str">
        <f t="shared" si="14"/>
        <v/>
      </c>
      <c r="D280">
        <f t="shared" si="15"/>
        <v>30.989157920899967</v>
      </c>
      <c r="E280">
        <f t="shared" si="12"/>
        <v>30.262417176763897</v>
      </c>
      <c r="F280" s="2">
        <v>30989157.920899965</v>
      </c>
      <c r="I280" s="2">
        <v>136601933.14250004</v>
      </c>
    </row>
    <row r="281" spans="1:9" x14ac:dyDescent="0.25">
      <c r="A281" s="2">
        <v>2023</v>
      </c>
      <c r="B281" t="s">
        <v>48</v>
      </c>
      <c r="C281" t="str">
        <f t="shared" si="14"/>
        <v/>
      </c>
      <c r="D281">
        <f t="shared" si="15"/>
        <v>31.013117546600004</v>
      </c>
      <c r="E281">
        <f t="shared" si="12"/>
        <v>30.317639351520501</v>
      </c>
      <c r="F281" s="2">
        <v>31013117.546600003</v>
      </c>
      <c r="I281" s="2">
        <v>135984746.68889955</v>
      </c>
    </row>
    <row r="282" spans="1:9" x14ac:dyDescent="0.25">
      <c r="A282" s="2">
        <v>2023</v>
      </c>
      <c r="B282" t="s">
        <v>49</v>
      </c>
      <c r="C282" t="str">
        <f t="shared" si="14"/>
        <v/>
      </c>
      <c r="D282">
        <f t="shared" si="15"/>
        <v>31.342207081599973</v>
      </c>
      <c r="E282">
        <f t="shared" si="12"/>
        <v>30.372962294453256</v>
      </c>
      <c r="F282" s="2">
        <v>31342207.081599973</v>
      </c>
      <c r="I282" s="2">
        <v>135899801.13169944</v>
      </c>
    </row>
    <row r="283" spans="1:9" x14ac:dyDescent="0.25">
      <c r="A283" s="2">
        <v>2023</v>
      </c>
      <c r="B283" t="s">
        <v>50</v>
      </c>
      <c r="C283" t="str">
        <f t="shared" si="14"/>
        <v/>
      </c>
      <c r="D283">
        <f t="shared" si="15"/>
        <v>30.955015770500044</v>
      </c>
      <c r="E283">
        <f t="shared" si="12"/>
        <v>30.428386189441653</v>
      </c>
      <c r="F283" s="2">
        <v>30955015.770500045</v>
      </c>
      <c r="I283" s="2">
        <v>137740712.3343018</v>
      </c>
    </row>
    <row r="284" spans="1:9" x14ac:dyDescent="0.25">
      <c r="A284" s="2">
        <v>2023</v>
      </c>
      <c r="B284" t="s">
        <v>51</v>
      </c>
      <c r="C284">
        <f t="shared" si="14"/>
        <v>2023</v>
      </c>
      <c r="D284">
        <f t="shared" si="15"/>
        <v>31.033961774299961</v>
      </c>
      <c r="E284">
        <f t="shared" si="12"/>
        <v>30.483911220700719</v>
      </c>
      <c r="F284" s="2">
        <v>31033961.774299961</v>
      </c>
      <c r="I284" s="2">
        <v>138159088.05820042</v>
      </c>
    </row>
    <row r="285" spans="1:9" x14ac:dyDescent="0.25">
      <c r="A285" s="2">
        <v>2023</v>
      </c>
      <c r="B285" t="s">
        <v>52</v>
      </c>
      <c r="C285" t="str">
        <f t="shared" si="14"/>
        <v/>
      </c>
      <c r="D285">
        <f t="shared" si="15"/>
        <v>31.65915191299986</v>
      </c>
      <c r="E285">
        <f t="shared" si="12"/>
        <v>30.539537572781636</v>
      </c>
      <c r="F285" s="2">
        <v>31659151.912999861</v>
      </c>
      <c r="I285" s="2">
        <v>137183521.64540073</v>
      </c>
    </row>
    <row r="286" spans="1:9" x14ac:dyDescent="0.25">
      <c r="A286" s="2">
        <v>2023</v>
      </c>
      <c r="B286" t="s">
        <v>53</v>
      </c>
      <c r="C286" t="str">
        <f t="shared" si="14"/>
        <v/>
      </c>
      <c r="D286">
        <f t="shared" si="15"/>
        <v>31.466492693800006</v>
      </c>
      <c r="E286">
        <f t="shared" si="12"/>
        <v>30.595265430572351</v>
      </c>
      <c r="F286" s="2">
        <v>31466492.693800006</v>
      </c>
      <c r="I286" s="2">
        <v>137088654.29249933</v>
      </c>
    </row>
    <row r="287" spans="1:9" x14ac:dyDescent="0.25">
      <c r="A287" s="2">
        <v>2023</v>
      </c>
      <c r="B287" t="s">
        <v>54</v>
      </c>
      <c r="C287" t="str">
        <f t="shared" si="14"/>
        <v/>
      </c>
      <c r="D287">
        <f t="shared" si="15"/>
        <v>31.257458977599878</v>
      </c>
      <c r="E287">
        <f t="shared" si="12"/>
        <v>30.651094979298186</v>
      </c>
      <c r="F287" s="2">
        <v>31257458.977599878</v>
      </c>
      <c r="I287" s="2">
        <v>137306526.12540075</v>
      </c>
    </row>
    <row r="288" spans="1:9" x14ac:dyDescent="0.25">
      <c r="A288" s="2">
        <v>2023</v>
      </c>
      <c r="B288" t="s">
        <v>55</v>
      </c>
      <c r="C288" t="str">
        <f t="shared" si="14"/>
        <v/>
      </c>
      <c r="D288">
        <f t="shared" si="15"/>
        <v>31.511724742599931</v>
      </c>
      <c r="E288">
        <f t="shared" si="12"/>
        <v>30.707026404522463</v>
      </c>
      <c r="F288" s="2">
        <v>31511724.742599931</v>
      </c>
      <c r="I288" s="2">
        <v>136855932.96389917</v>
      </c>
    </row>
    <row r="289" spans="1:9" x14ac:dyDescent="0.25">
      <c r="A289" s="2">
        <v>2023</v>
      </c>
      <c r="B289" t="s">
        <v>56</v>
      </c>
      <c r="C289" t="str">
        <f t="shared" si="14"/>
        <v/>
      </c>
      <c r="D289">
        <f t="shared" si="15"/>
        <v>31.603932493199935</v>
      </c>
      <c r="E289">
        <f t="shared" si="12"/>
        <v>30.763059892147112</v>
      </c>
      <c r="F289" s="2">
        <v>31603932.493199933</v>
      </c>
      <c r="I289" s="2">
        <v>135529655.93259981</v>
      </c>
    </row>
    <row r="290" spans="1:9" x14ac:dyDescent="0.25">
      <c r="A290" s="2">
        <v>2024</v>
      </c>
      <c r="B290" t="s">
        <v>45</v>
      </c>
      <c r="C290" t="str">
        <f t="shared" si="14"/>
        <v/>
      </c>
      <c r="D290">
        <f t="shared" si="15"/>
        <v>31.289871036399941</v>
      </c>
      <c r="E290">
        <f t="shared" si="12"/>
        <v>30.819195628413294</v>
      </c>
      <c r="F290" s="2">
        <v>31289871.036399942</v>
      </c>
      <c r="I290" s="2">
        <v>135485015.56930125</v>
      </c>
    </row>
    <row r="291" spans="1:9" x14ac:dyDescent="0.25">
      <c r="A291" s="2">
        <v>2024</v>
      </c>
      <c r="B291" t="s">
        <v>46</v>
      </c>
      <c r="C291" t="str">
        <f t="shared" si="14"/>
        <v/>
      </c>
      <c r="D291">
        <f t="shared" si="15"/>
        <v>32.703289164899864</v>
      </c>
      <c r="E291">
        <f t="shared" si="12"/>
        <v>30.875433799902019</v>
      </c>
      <c r="F291" s="2">
        <v>32703289.164899863</v>
      </c>
      <c r="I291" s="2">
        <v>135077647.23439953</v>
      </c>
    </row>
    <row r="292" spans="1:9" x14ac:dyDescent="0.25">
      <c r="A292" s="2">
        <v>2024</v>
      </c>
      <c r="B292" t="s">
        <v>47</v>
      </c>
      <c r="C292" t="str">
        <f t="shared" si="14"/>
        <v/>
      </c>
      <c r="D292">
        <f t="shared" si="15"/>
        <v>32.430304718200027</v>
      </c>
      <c r="E292">
        <f t="shared" si="12"/>
        <v>30.931774593534765</v>
      </c>
      <c r="F292" s="2">
        <v>32430304.718200024</v>
      </c>
      <c r="I292" s="2">
        <v>136429065.70030099</v>
      </c>
    </row>
    <row r="293" spans="1:9" x14ac:dyDescent="0.25">
      <c r="A293" s="2">
        <v>2024</v>
      </c>
      <c r="B293" t="s">
        <v>48</v>
      </c>
      <c r="C293" t="str">
        <f t="shared" si="14"/>
        <v/>
      </c>
      <c r="D293">
        <f t="shared" si="15"/>
        <v>31.881625122700058</v>
      </c>
      <c r="E293">
        <f t="shared" si="12"/>
        <v>30.988218196574099</v>
      </c>
      <c r="F293" s="2">
        <v>31881625.122700058</v>
      </c>
      <c r="G293">
        <f>(D293/E293-1)*100</f>
        <v>2.883053554285131</v>
      </c>
      <c r="H293">
        <f>D293-E293</f>
        <v>0.89340692612595873</v>
      </c>
      <c r="I293" s="2">
        <v>136480797.81109998</v>
      </c>
    </row>
    <row r="294" spans="1:9" x14ac:dyDescent="0.25">
      <c r="A294" s="2">
        <v>2024</v>
      </c>
      <c r="B294" t="s">
        <v>49</v>
      </c>
      <c r="C294" t="str">
        <f t="shared" si="14"/>
        <v/>
      </c>
      <c r="E294">
        <f t="shared" si="12"/>
        <v>31.044764796624303</v>
      </c>
    </row>
    <row r="295" spans="1:9" x14ac:dyDescent="0.25">
      <c r="A295" s="2">
        <v>2024</v>
      </c>
      <c r="B295" t="s">
        <v>50</v>
      </c>
      <c r="C295" t="str">
        <f t="shared" si="14"/>
        <v/>
      </c>
      <c r="E295">
        <f t="shared" si="12"/>
        <v>31.101414581631996</v>
      </c>
    </row>
    <row r="296" spans="1:9" x14ac:dyDescent="0.25">
      <c r="A296" s="2">
        <v>2024</v>
      </c>
      <c r="B296" t="s">
        <v>51</v>
      </c>
      <c r="C296">
        <f t="shared" si="14"/>
        <v>2024</v>
      </c>
      <c r="E296">
        <f t="shared" si="12"/>
        <v>31.158167739886757</v>
      </c>
    </row>
    <row r="297" spans="1:9" x14ac:dyDescent="0.25">
      <c r="A297" s="2">
        <v>2024</v>
      </c>
      <c r="B297" t="s">
        <v>52</v>
      </c>
      <c r="C297" t="str">
        <f t="shared" si="14"/>
        <v/>
      </c>
      <c r="E297">
        <f t="shared" si="12"/>
        <v>31.215024460021745</v>
      </c>
    </row>
    <row r="298" spans="1:9" x14ac:dyDescent="0.25">
      <c r="A298" s="2">
        <v>2024</v>
      </c>
      <c r="B298" t="s">
        <v>53</v>
      </c>
      <c r="C298" t="str">
        <f t="shared" si="14"/>
        <v/>
      </c>
      <c r="E298">
        <f t="shared" si="12"/>
        <v>31.271984931014341</v>
      </c>
    </row>
    <row r="299" spans="1:9" x14ac:dyDescent="0.25">
      <c r="A299" s="2">
        <v>2024</v>
      </c>
      <c r="B299" t="s">
        <v>54</v>
      </c>
      <c r="C299" t="str">
        <f t="shared" si="14"/>
        <v/>
      </c>
      <c r="E299">
        <f t="shared" si="12"/>
        <v>31.329049342186767</v>
      </c>
    </row>
    <row r="300" spans="1:9" x14ac:dyDescent="0.25">
      <c r="A300" s="2">
        <v>2024</v>
      </c>
      <c r="B300" t="s">
        <v>55</v>
      </c>
      <c r="C300" t="str">
        <f t="shared" si="14"/>
        <v/>
      </c>
      <c r="E300">
        <f t="shared" si="12"/>
        <v>31.386217883206712</v>
      </c>
    </row>
    <row r="301" spans="1:9" x14ac:dyDescent="0.25">
      <c r="A301" s="2">
        <v>2024</v>
      </c>
      <c r="B301" t="s">
        <v>56</v>
      </c>
      <c r="C301" t="str">
        <f t="shared" si="14"/>
        <v/>
      </c>
      <c r="E301">
        <f t="shared" si="12"/>
        <v>31.443490744087963</v>
      </c>
    </row>
    <row r="302" spans="1:9" x14ac:dyDescent="0.25">
      <c r="B302" t="s">
        <v>45</v>
      </c>
      <c r="C302" t="str">
        <f t="shared" si="14"/>
        <v/>
      </c>
      <c r="E302">
        <f t="shared" si="12"/>
        <v>31.50086811519105</v>
      </c>
    </row>
    <row r="303" spans="1:9" x14ac:dyDescent="0.25">
      <c r="B303" t="s">
        <v>46</v>
      </c>
      <c r="C303" t="str">
        <f t="shared" si="14"/>
        <v/>
      </c>
      <c r="E303">
        <f t="shared" si="12"/>
        <v>31.558350187223862</v>
      </c>
    </row>
    <row r="304" spans="1:9" x14ac:dyDescent="0.25">
      <c r="B304" t="s">
        <v>47</v>
      </c>
      <c r="C304" t="str">
        <f t="shared" si="14"/>
        <v/>
      </c>
      <c r="E304">
        <f t="shared" si="12"/>
        <v>31.615937151242289</v>
      </c>
    </row>
    <row r="305" spans="2:5" x14ac:dyDescent="0.25">
      <c r="B305" t="s">
        <v>48</v>
      </c>
      <c r="C305" t="str">
        <f t="shared" si="14"/>
        <v/>
      </c>
      <c r="E305">
        <f t="shared" si="12"/>
        <v>31.673629198650854</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75F92-2BE5-4E67-8F74-A7BBC91550D0}">
  <dimension ref="A1:D52"/>
  <sheetViews>
    <sheetView workbookViewId="0">
      <selection activeCell="L12" sqref="L12"/>
    </sheetView>
  </sheetViews>
  <sheetFormatPr defaultRowHeight="15" x14ac:dyDescent="0.25"/>
  <sheetData>
    <row r="1" spans="1:4" x14ac:dyDescent="0.25">
      <c r="B1" t="s">
        <v>57</v>
      </c>
      <c r="C1" t="s">
        <v>58</v>
      </c>
      <c r="D1" t="s">
        <v>59</v>
      </c>
    </row>
    <row r="2" spans="1:4" x14ac:dyDescent="0.25">
      <c r="A2">
        <v>2004</v>
      </c>
      <c r="B2">
        <v>0.97799999999999998</v>
      </c>
      <c r="C2">
        <v>0.53800000000000003</v>
      </c>
      <c r="D2">
        <v>0.44</v>
      </c>
    </row>
    <row r="3" spans="1:4" x14ac:dyDescent="0.25">
      <c r="A3">
        <v>2005</v>
      </c>
      <c r="B3">
        <v>1.1479999999999999</v>
      </c>
      <c r="C3">
        <v>0.52600000000000002</v>
      </c>
      <c r="D3">
        <v>0.621</v>
      </c>
    </row>
    <row r="4" spans="1:4" x14ac:dyDescent="0.25">
      <c r="A4">
        <v>2006</v>
      </c>
      <c r="B4">
        <v>1.1200000000000001</v>
      </c>
      <c r="C4">
        <v>0.56999999999999995</v>
      </c>
      <c r="D4">
        <v>0.55000000000000004</v>
      </c>
    </row>
    <row r="5" spans="1:4" x14ac:dyDescent="0.25">
      <c r="A5">
        <v>2007</v>
      </c>
      <c r="B5">
        <v>0.86699999999999999</v>
      </c>
      <c r="C5">
        <v>0.58199999999999996</v>
      </c>
      <c r="D5">
        <v>0.28499999999999998</v>
      </c>
    </row>
    <row r="6" spans="1:4" x14ac:dyDescent="0.25">
      <c r="A6">
        <v>2008</v>
      </c>
      <c r="B6">
        <v>0.58699999999999997</v>
      </c>
      <c r="C6">
        <v>0.53200000000000003</v>
      </c>
      <c r="D6">
        <v>5.5E-2</v>
      </c>
    </row>
    <row r="7" spans="1:4" x14ac:dyDescent="0.25">
      <c r="A7">
        <v>2009</v>
      </c>
      <c r="B7">
        <v>0.79600000000000004</v>
      </c>
      <c r="C7">
        <v>0.50800000000000001</v>
      </c>
      <c r="D7">
        <v>0.28799999999999998</v>
      </c>
    </row>
    <row r="8" spans="1:4" x14ac:dyDescent="0.25">
      <c r="A8">
        <v>2010</v>
      </c>
      <c r="B8">
        <v>0.67200000000000004</v>
      </c>
      <c r="C8">
        <v>0.42799999999999999</v>
      </c>
      <c r="D8">
        <v>0.24399999999999999</v>
      </c>
    </row>
    <row r="9" spans="1:4" x14ac:dyDescent="0.25">
      <c r="A9">
        <v>2011</v>
      </c>
      <c r="B9">
        <v>0.61199999999999999</v>
      </c>
      <c r="C9">
        <v>0.39300000000000002</v>
      </c>
      <c r="D9">
        <v>0.219</v>
      </c>
    </row>
    <row r="10" spans="1:4" x14ac:dyDescent="0.25">
      <c r="A10">
        <v>2012</v>
      </c>
      <c r="B10">
        <v>0.57399999999999995</v>
      </c>
      <c r="C10">
        <v>0.38</v>
      </c>
      <c r="D10">
        <v>0.19500000000000001</v>
      </c>
    </row>
    <row r="11" spans="1:4" x14ac:dyDescent="0.25">
      <c r="A11">
        <v>2013</v>
      </c>
      <c r="B11">
        <v>0.59699999999999998</v>
      </c>
      <c r="C11">
        <v>0.35399999999999998</v>
      </c>
      <c r="D11">
        <v>0.24299999999999999</v>
      </c>
    </row>
    <row r="12" spans="1:4" x14ac:dyDescent="0.25">
      <c r="A12">
        <v>2014</v>
      </c>
      <c r="B12">
        <v>0.85899999999999999</v>
      </c>
      <c r="C12">
        <v>0.36599999999999999</v>
      </c>
      <c r="D12">
        <v>0.49299999999999999</v>
      </c>
    </row>
    <row r="13" spans="1:4" x14ac:dyDescent="0.25">
      <c r="A13">
        <v>2015</v>
      </c>
      <c r="B13">
        <v>0.77400000000000002</v>
      </c>
      <c r="C13">
        <v>0.33500000000000002</v>
      </c>
      <c r="D13">
        <v>0.439</v>
      </c>
    </row>
    <row r="14" spans="1:4" x14ac:dyDescent="0.25">
      <c r="A14">
        <v>2016</v>
      </c>
      <c r="B14">
        <v>0.56799999999999995</v>
      </c>
      <c r="C14">
        <v>0.311</v>
      </c>
      <c r="D14">
        <v>0.25700000000000001</v>
      </c>
    </row>
    <row r="15" spans="1:4" x14ac:dyDescent="0.25">
      <c r="A15">
        <v>2017</v>
      </c>
      <c r="B15">
        <v>0.58099999999999996</v>
      </c>
      <c r="C15">
        <v>0.26300000000000001</v>
      </c>
      <c r="D15">
        <v>0.318</v>
      </c>
    </row>
    <row r="16" spans="1:4" x14ac:dyDescent="0.25">
      <c r="A16">
        <v>2018</v>
      </c>
      <c r="B16">
        <v>0.42</v>
      </c>
      <c r="C16">
        <v>0.23200000000000001</v>
      </c>
      <c r="D16">
        <v>0.189</v>
      </c>
    </row>
    <row r="17" spans="1:4" x14ac:dyDescent="0.25">
      <c r="A17">
        <v>2019</v>
      </c>
      <c r="B17">
        <v>0.32</v>
      </c>
      <c r="C17">
        <v>0.20699999999999999</v>
      </c>
      <c r="D17">
        <v>0.113</v>
      </c>
    </row>
    <row r="18" spans="1:4" x14ac:dyDescent="0.25">
      <c r="A18">
        <v>2020</v>
      </c>
      <c r="B18">
        <v>0.27600000000000002</v>
      </c>
      <c r="C18">
        <v>3.2000000000000001E-2</v>
      </c>
      <c r="D18">
        <v>0.24399999999999999</v>
      </c>
    </row>
    <row r="19" spans="1:4" x14ac:dyDescent="0.25">
      <c r="A19">
        <v>2021</v>
      </c>
      <c r="B19">
        <v>0.38200000000000001</v>
      </c>
      <c r="C19">
        <v>3.5000000000000003E-2</v>
      </c>
      <c r="D19">
        <v>0.34699999999999998</v>
      </c>
    </row>
    <row r="20" spans="1:4" x14ac:dyDescent="0.25">
      <c r="A20">
        <v>2022</v>
      </c>
      <c r="B20">
        <v>0.89</v>
      </c>
      <c r="C20">
        <v>0.1</v>
      </c>
      <c r="D20">
        <v>0.79</v>
      </c>
    </row>
    <row r="21" spans="1:4" x14ac:dyDescent="0.25">
      <c r="A21">
        <v>2023</v>
      </c>
      <c r="B21">
        <v>1.1379999999999999</v>
      </c>
      <c r="C21">
        <v>0.17299999999999999</v>
      </c>
      <c r="D21">
        <v>0.96499999999999997</v>
      </c>
    </row>
    <row r="22" spans="1:4" x14ac:dyDescent="0.25">
      <c r="A22">
        <v>2024</v>
      </c>
      <c r="B22">
        <v>1.151</v>
      </c>
      <c r="C22">
        <v>0.19600000000000001</v>
      </c>
      <c r="D22">
        <v>0.95499999999999996</v>
      </c>
    </row>
    <row r="23" spans="1:4" x14ac:dyDescent="0.25">
      <c r="A23">
        <v>2025</v>
      </c>
      <c r="B23">
        <v>0.94</v>
      </c>
      <c r="C23">
        <v>0.19500000000000001</v>
      </c>
      <c r="D23">
        <v>0.745</v>
      </c>
    </row>
    <row r="24" spans="1:4" x14ac:dyDescent="0.25">
      <c r="A24">
        <v>2026</v>
      </c>
      <c r="B24">
        <v>0.70399999999999996</v>
      </c>
      <c r="C24">
        <v>0.192</v>
      </c>
      <c r="D24">
        <v>0.51100000000000001</v>
      </c>
    </row>
    <row r="25" spans="1:4" x14ac:dyDescent="0.25">
      <c r="A25">
        <v>2027</v>
      </c>
      <c r="B25">
        <v>0.49299999999999999</v>
      </c>
      <c r="C25">
        <v>0.182</v>
      </c>
      <c r="D25">
        <v>0.311</v>
      </c>
    </row>
    <row r="26" spans="1:4" x14ac:dyDescent="0.25">
      <c r="A26">
        <v>2028</v>
      </c>
      <c r="B26">
        <v>0.48199999999999998</v>
      </c>
      <c r="C26">
        <v>0.17100000000000001</v>
      </c>
      <c r="D26">
        <v>0.311</v>
      </c>
    </row>
    <row r="27" spans="1:4" x14ac:dyDescent="0.25">
      <c r="A27">
        <v>2029</v>
      </c>
      <c r="B27">
        <v>0.47</v>
      </c>
      <c r="C27">
        <v>0.16</v>
      </c>
      <c r="D27">
        <v>0.31</v>
      </c>
    </row>
    <row r="28" spans="1:4" x14ac:dyDescent="0.25">
      <c r="A28">
        <v>2030</v>
      </c>
      <c r="B28">
        <v>0.45800000000000002</v>
      </c>
      <c r="C28">
        <v>0.14899999999999999</v>
      </c>
      <c r="D28">
        <v>0.309</v>
      </c>
    </row>
    <row r="29" spans="1:4" x14ac:dyDescent="0.25">
      <c r="A29">
        <v>2031</v>
      </c>
      <c r="B29">
        <v>0.44400000000000001</v>
      </c>
      <c r="C29">
        <v>0.13600000000000001</v>
      </c>
      <c r="D29">
        <v>0.308</v>
      </c>
    </row>
    <row r="30" spans="1:4" x14ac:dyDescent="0.25">
      <c r="A30">
        <v>2032</v>
      </c>
      <c r="B30">
        <v>0.42899999999999999</v>
      </c>
      <c r="C30">
        <v>0.122</v>
      </c>
      <c r="D30">
        <v>0.308</v>
      </c>
    </row>
    <row r="31" spans="1:4" x14ac:dyDescent="0.25">
      <c r="A31">
        <v>2033</v>
      </c>
      <c r="B31">
        <v>0.41399999999999998</v>
      </c>
      <c r="C31">
        <v>0.107</v>
      </c>
      <c r="D31">
        <v>0.307</v>
      </c>
    </row>
    <row r="32" spans="1:4" x14ac:dyDescent="0.25">
      <c r="A32">
        <v>2034</v>
      </c>
      <c r="B32">
        <v>0.39800000000000002</v>
      </c>
      <c r="C32">
        <v>9.0999999999999998E-2</v>
      </c>
      <c r="D32">
        <v>0.30599999999999999</v>
      </c>
    </row>
    <row r="33" spans="1:4" x14ac:dyDescent="0.25">
      <c r="A33">
        <v>2035</v>
      </c>
      <c r="B33">
        <v>0.38100000000000001</v>
      </c>
      <c r="C33">
        <v>7.4999999999999997E-2</v>
      </c>
      <c r="D33">
        <v>0.30599999999999999</v>
      </c>
    </row>
    <row r="34" spans="1:4" x14ac:dyDescent="0.25">
      <c r="A34">
        <v>2036</v>
      </c>
      <c r="B34">
        <v>0.36499999999999999</v>
      </c>
      <c r="C34">
        <v>5.8999999999999997E-2</v>
      </c>
      <c r="D34">
        <v>0.30499999999999999</v>
      </c>
    </row>
    <row r="35" spans="1:4" x14ac:dyDescent="0.25">
      <c r="A35">
        <v>2037</v>
      </c>
      <c r="B35">
        <v>0.34799999999999998</v>
      </c>
      <c r="C35">
        <v>4.2999999999999997E-2</v>
      </c>
      <c r="D35">
        <v>0.30499999999999999</v>
      </c>
    </row>
    <row r="36" spans="1:4" x14ac:dyDescent="0.25">
      <c r="A36">
        <v>2038</v>
      </c>
      <c r="B36">
        <v>0.33100000000000002</v>
      </c>
      <c r="C36">
        <v>2.7E-2</v>
      </c>
      <c r="D36">
        <v>0.30399999999999999</v>
      </c>
    </row>
    <row r="37" spans="1:4" x14ac:dyDescent="0.25">
      <c r="A37">
        <v>2039</v>
      </c>
      <c r="B37">
        <v>0.314</v>
      </c>
      <c r="C37">
        <v>0.01</v>
      </c>
      <c r="D37">
        <v>0.30399999999999999</v>
      </c>
    </row>
    <row r="38" spans="1:4" x14ac:dyDescent="0.25">
      <c r="A38">
        <v>2040</v>
      </c>
      <c r="B38">
        <v>0.29799999999999999</v>
      </c>
      <c r="C38">
        <v>-6.0000000000000001E-3</v>
      </c>
      <c r="D38">
        <v>0.30399999999999999</v>
      </c>
    </row>
    <row r="39" spans="1:4" x14ac:dyDescent="0.25">
      <c r="A39">
        <v>2041</v>
      </c>
      <c r="B39">
        <v>0.28199999999999997</v>
      </c>
      <c r="C39">
        <v>-2.1999999999999999E-2</v>
      </c>
      <c r="D39">
        <v>0.30399999999999999</v>
      </c>
    </row>
    <row r="40" spans="1:4" x14ac:dyDescent="0.25">
      <c r="A40">
        <v>2042</v>
      </c>
      <c r="B40">
        <v>0.26600000000000001</v>
      </c>
      <c r="C40">
        <v>-3.6999999999999998E-2</v>
      </c>
      <c r="D40">
        <v>0.30299999999999999</v>
      </c>
    </row>
    <row r="41" spans="1:4" x14ac:dyDescent="0.25">
      <c r="A41">
        <v>2043</v>
      </c>
      <c r="B41">
        <v>0.252</v>
      </c>
      <c r="C41">
        <v>-5.1999999999999998E-2</v>
      </c>
      <c r="D41">
        <v>0.30299999999999999</v>
      </c>
    </row>
    <row r="42" spans="1:4" x14ac:dyDescent="0.25">
      <c r="A42">
        <v>2044</v>
      </c>
      <c r="B42">
        <v>0.23799999999999999</v>
      </c>
      <c r="C42">
        <v>-6.5000000000000002E-2</v>
      </c>
      <c r="D42">
        <v>0.30299999999999999</v>
      </c>
    </row>
    <row r="43" spans="1:4" x14ac:dyDescent="0.25">
      <c r="A43">
        <v>2045</v>
      </c>
      <c r="B43">
        <v>0.22600000000000001</v>
      </c>
      <c r="C43">
        <v>-7.6999999999999999E-2</v>
      </c>
      <c r="D43">
        <v>0.30299999999999999</v>
      </c>
    </row>
    <row r="44" spans="1:4" x14ac:dyDescent="0.25">
      <c r="A44">
        <v>2046</v>
      </c>
      <c r="B44">
        <v>0.214</v>
      </c>
      <c r="C44">
        <v>-8.7999999999999995E-2</v>
      </c>
      <c r="D44">
        <v>0.30299999999999999</v>
      </c>
    </row>
    <row r="45" spans="1:4" x14ac:dyDescent="0.25">
      <c r="A45">
        <v>2047</v>
      </c>
      <c r="B45">
        <v>0.20399999999999999</v>
      </c>
      <c r="C45">
        <v>-9.8000000000000004E-2</v>
      </c>
      <c r="D45">
        <v>0.30299999999999999</v>
      </c>
    </row>
    <row r="46" spans="1:4" x14ac:dyDescent="0.25">
      <c r="A46">
        <v>2048</v>
      </c>
      <c r="B46">
        <v>0.19500000000000001</v>
      </c>
      <c r="C46">
        <v>-0.107</v>
      </c>
      <c r="D46">
        <v>0.30299999999999999</v>
      </c>
    </row>
    <row r="47" spans="1:4" x14ac:dyDescent="0.25">
      <c r="A47">
        <v>2049</v>
      </c>
      <c r="B47">
        <v>0.188</v>
      </c>
      <c r="C47">
        <v>-0.114</v>
      </c>
      <c r="D47">
        <v>0.30199999999999999</v>
      </c>
    </row>
    <row r="48" spans="1:4" x14ac:dyDescent="0.25">
      <c r="A48">
        <v>2050</v>
      </c>
      <c r="B48">
        <v>0.182</v>
      </c>
      <c r="C48">
        <v>-0.12</v>
      </c>
      <c r="D48">
        <v>0.30199999999999999</v>
      </c>
    </row>
    <row r="49" spans="1:4" x14ac:dyDescent="0.25">
      <c r="A49">
        <v>2051</v>
      </c>
      <c r="B49">
        <v>0.17799999999999999</v>
      </c>
      <c r="C49">
        <v>-0.124</v>
      </c>
      <c r="D49">
        <v>0.30199999999999999</v>
      </c>
    </row>
    <row r="50" spans="1:4" x14ac:dyDescent="0.25">
      <c r="A50">
        <v>2052</v>
      </c>
      <c r="B50">
        <v>0.17499999999999999</v>
      </c>
      <c r="C50">
        <v>-0.127</v>
      </c>
      <c r="D50">
        <v>0.30199999999999999</v>
      </c>
    </row>
    <row r="51" spans="1:4" x14ac:dyDescent="0.25">
      <c r="A51">
        <v>2053</v>
      </c>
      <c r="B51">
        <v>0.17399999999999999</v>
      </c>
      <c r="C51">
        <v>-0.128</v>
      </c>
      <c r="D51">
        <v>0.30199999999999999</v>
      </c>
    </row>
    <row r="52" spans="1:4" x14ac:dyDescent="0.25">
      <c r="A52">
        <v>2054</v>
      </c>
      <c r="B52">
        <v>0.17399999999999999</v>
      </c>
      <c r="C52">
        <v>-0.127</v>
      </c>
      <c r="D52">
        <v>0.30199999999999999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6</vt:i4>
      </vt:variant>
    </vt:vector>
  </HeadingPairs>
  <TitlesOfParts>
    <vt:vector size="12" baseType="lpstr">
      <vt:lpstr>Data1</vt:lpstr>
      <vt:lpstr>Data2</vt:lpstr>
      <vt:lpstr>Data3</vt:lpstr>
      <vt:lpstr>Data4</vt:lpstr>
      <vt:lpstr>Data5</vt:lpstr>
      <vt:lpstr>Data6</vt:lpstr>
      <vt:lpstr>Chart1</vt:lpstr>
      <vt:lpstr>Chart2</vt:lpstr>
      <vt:lpstr>Chart3</vt:lpstr>
      <vt:lpstr>Chart4</vt:lpstr>
      <vt:lpstr>Chart5</vt:lpstr>
      <vt:lpstr>Chart6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2024-06-26T19:19:34Z</dcterms:created>
  <dcterms:modified xsi:type="dcterms:W3CDTF">2024-06-26T19:21:44Z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2024-06-26T19:19:47Z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cb09c2df-819a-4817-a79e-a52e8851cbf4</vt:lpwstr>
  </property>
  <property fmtid="{D5CDD505-2E9C-101B-9397-08002B2CF9AE}" pid="8" name="MSIP_Label_65269c60-0483-4c57-9e8c-3779d6900235_ContentBits">
    <vt:lpwstr>0</vt:lpwstr>
  </property>
</Properties>
</file>