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56771F1F-9689-4A93-8739-A15EAC41E8E3}" xr6:coauthVersionLast="47" xr6:coauthVersionMax="47" xr10:uidLastSave="{00000000-0000-0000-0000-000000000000}"/>
  <bookViews>
    <workbookView xWindow="28690" yWindow="-110" windowWidth="38620" windowHeight="21100" tabRatio="704" activeTab="9" xr2:uid="{30BC091A-0D36-43AB-BBF7-688E259353F2}"/>
  </bookViews>
  <sheets>
    <sheet name="Chart1" sheetId="14" r:id="rId1"/>
    <sheet name="Data1" sheetId="15" r:id="rId2"/>
    <sheet name="Chart2" sheetId="3" r:id="rId3"/>
    <sheet name="Data2" sheetId="2" r:id="rId4"/>
    <sheet name="Sheet1" sheetId="1" state="hidden" r:id="rId5"/>
    <sheet name="Chart3" sheetId="13" r:id="rId6"/>
    <sheet name="Data3" sheetId="11" r:id="rId7"/>
    <sheet name="Chart4" sheetId="9" r:id="rId8"/>
    <sheet name="Data4" sheetId="6" r:id="rId9"/>
    <sheet name="Chart5" sheetId="8" r:id="rId10"/>
    <sheet name="Data5" sheetId="7" r:id="rId11"/>
    <sheet name="Compare US vs TX" sheetId="12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9" i="15" l="1"/>
  <c r="H520" i="15" s="1"/>
  <c r="H521" i="15" s="1"/>
  <c r="H522" i="15" s="1"/>
  <c r="H523" i="15" s="1"/>
  <c r="H524" i="15" s="1"/>
  <c r="H525" i="15" s="1"/>
  <c r="H526" i="15" s="1"/>
  <c r="H527" i="15" s="1"/>
  <c r="H528" i="15" s="1"/>
  <c r="H529" i="15" s="1"/>
  <c r="H530" i="15" s="1"/>
  <c r="H531" i="15" s="1"/>
  <c r="H532" i="15" s="1"/>
  <c r="H533" i="15" s="1"/>
  <c r="H534" i="15" s="1"/>
  <c r="H535" i="15" s="1"/>
  <c r="H536" i="15" s="1"/>
  <c r="H537" i="15" s="1"/>
  <c r="H538" i="15" s="1"/>
  <c r="H539" i="15" s="1"/>
  <c r="H540" i="15" s="1"/>
  <c r="H541" i="15" s="1"/>
  <c r="H542" i="15" s="1"/>
  <c r="H543" i="15" s="1"/>
  <c r="H544" i="15" s="1"/>
  <c r="H545" i="15" s="1"/>
  <c r="H546" i="15" s="1"/>
  <c r="H547" i="15" s="1"/>
  <c r="H548" i="15" s="1"/>
  <c r="H549" i="15" s="1"/>
  <c r="H550" i="15" s="1"/>
  <c r="H551" i="15" s="1"/>
  <c r="H552" i="15" s="1"/>
  <c r="H553" i="15" s="1"/>
  <c r="H554" i="15" s="1"/>
  <c r="H555" i="15" s="1"/>
  <c r="H556" i="15" s="1"/>
  <c r="H557" i="15" s="1"/>
  <c r="H558" i="15" s="1"/>
  <c r="H559" i="15" s="1"/>
  <c r="H560" i="15" s="1"/>
  <c r="H561" i="15" s="1"/>
  <c r="H562" i="15" s="1"/>
  <c r="H563" i="15" s="1"/>
  <c r="H564" i="15" s="1"/>
  <c r="H565" i="15" s="1"/>
  <c r="H566" i="15" s="1"/>
  <c r="H567" i="15" s="1"/>
  <c r="H568" i="15" s="1"/>
  <c r="H569" i="15" s="1"/>
  <c r="H570" i="15" s="1"/>
  <c r="H571" i="15" s="1"/>
  <c r="H572" i="15" s="1"/>
  <c r="H573" i="15" s="1"/>
  <c r="H574" i="15" s="1"/>
  <c r="H575" i="15" s="1"/>
  <c r="H576" i="15" s="1"/>
  <c r="H577" i="15" s="1"/>
  <c r="H578" i="15" s="1"/>
  <c r="H579" i="15" s="1"/>
  <c r="H580" i="15" s="1"/>
  <c r="H581" i="15" s="1"/>
  <c r="H582" i="15" s="1"/>
  <c r="H583" i="15" s="1"/>
  <c r="H584" i="15" s="1"/>
  <c r="H585" i="15" s="1"/>
  <c r="H586" i="15" s="1"/>
  <c r="H587" i="15" s="1"/>
  <c r="H588" i="15" s="1"/>
  <c r="H589" i="15" s="1"/>
  <c r="H590" i="15" s="1"/>
  <c r="H591" i="15" s="1"/>
  <c r="H592" i="15" s="1"/>
  <c r="H593" i="15" s="1"/>
  <c r="H594" i="15" s="1"/>
  <c r="H595" i="15" s="1"/>
  <c r="H596" i="15" s="1"/>
  <c r="H597" i="15" s="1"/>
  <c r="H598" i="15" s="1"/>
  <c r="H599" i="15" s="1"/>
  <c r="H600" i="15" s="1"/>
  <c r="H601" i="15" s="1"/>
  <c r="H602" i="15" s="1"/>
  <c r="H603" i="15" s="1"/>
  <c r="H604" i="15" s="1"/>
  <c r="H605" i="15" s="1"/>
  <c r="H606" i="15" s="1"/>
  <c r="H607" i="15" s="1"/>
  <c r="H608" i="15" s="1"/>
  <c r="H609" i="15" s="1"/>
  <c r="H610" i="15" s="1"/>
  <c r="H611" i="15" s="1"/>
  <c r="H612" i="15" s="1"/>
  <c r="H613" i="15" s="1"/>
  <c r="H614" i="15" s="1"/>
  <c r="H615" i="15" s="1"/>
  <c r="H616" i="15" s="1"/>
  <c r="H617" i="15" s="1"/>
  <c r="H618" i="15" s="1"/>
  <c r="H619" i="15" s="1"/>
  <c r="H620" i="15" s="1"/>
  <c r="H621" i="15" s="1"/>
  <c r="H622" i="15" s="1"/>
  <c r="H623" i="15" s="1"/>
  <c r="H624" i="15" s="1"/>
  <c r="H625" i="15" s="1"/>
  <c r="H626" i="15" s="1"/>
  <c r="H627" i="15" s="1"/>
  <c r="H628" i="15" s="1"/>
  <c r="H629" i="15" s="1"/>
  <c r="H630" i="15" s="1"/>
  <c r="H631" i="15" s="1"/>
  <c r="H632" i="15" s="1"/>
  <c r="H633" i="15" s="1"/>
  <c r="H634" i="15" s="1"/>
  <c r="H635" i="15" s="1"/>
  <c r="H636" i="15" s="1"/>
  <c r="H637" i="15" s="1"/>
  <c r="H518" i="15"/>
  <c r="H99" i="15"/>
  <c r="H100" i="15" s="1"/>
  <c r="H101" i="15" s="1"/>
  <c r="H102" i="15" s="1"/>
  <c r="H103" i="15" s="1"/>
  <c r="H104" i="15" s="1"/>
  <c r="H105" i="15" s="1"/>
  <c r="H106" i="15" s="1"/>
  <c r="H107" i="15" s="1"/>
  <c r="H108" i="15" s="1"/>
  <c r="H109" i="15" s="1"/>
  <c r="H110" i="15" s="1"/>
  <c r="H111" i="15" s="1"/>
  <c r="H112" i="15" s="1"/>
  <c r="H113" i="15" s="1"/>
  <c r="H114" i="15" s="1"/>
  <c r="H115" i="15" s="1"/>
  <c r="H116" i="15" s="1"/>
  <c r="H117" i="15" s="1"/>
  <c r="H118" i="15" s="1"/>
  <c r="H119" i="15" s="1"/>
  <c r="H120" i="15" s="1"/>
  <c r="H121" i="15" s="1"/>
  <c r="H122" i="15" s="1"/>
  <c r="H123" i="15" s="1"/>
  <c r="H124" i="15" s="1"/>
  <c r="H125" i="15" s="1"/>
  <c r="H126" i="15" s="1"/>
  <c r="H127" i="15" s="1"/>
  <c r="H128" i="15" s="1"/>
  <c r="H129" i="15" s="1"/>
  <c r="H130" i="15" s="1"/>
  <c r="H131" i="15" s="1"/>
  <c r="H132" i="15" s="1"/>
  <c r="H133" i="15" s="1"/>
  <c r="H134" i="15" s="1"/>
  <c r="H135" i="15" s="1"/>
  <c r="H136" i="15" s="1"/>
  <c r="H137" i="15" s="1"/>
  <c r="H138" i="15" s="1"/>
  <c r="H139" i="15" s="1"/>
  <c r="H140" i="15" s="1"/>
  <c r="H141" i="15" s="1"/>
  <c r="H142" i="15" s="1"/>
  <c r="H143" i="15" s="1"/>
  <c r="H144" i="15" s="1"/>
  <c r="H145" i="15" s="1"/>
  <c r="H146" i="15" s="1"/>
  <c r="H147" i="15" s="1"/>
  <c r="H148" i="15" s="1"/>
  <c r="H149" i="15" s="1"/>
  <c r="H150" i="15" s="1"/>
  <c r="H151" i="15" s="1"/>
  <c r="H152" i="15" s="1"/>
  <c r="H153" i="15" s="1"/>
  <c r="H154" i="15" s="1"/>
  <c r="H155" i="15" s="1"/>
  <c r="H156" i="15" s="1"/>
  <c r="H157" i="15" s="1"/>
  <c r="H158" i="15" s="1"/>
  <c r="H159" i="15" s="1"/>
  <c r="H160" i="15" s="1"/>
  <c r="H161" i="15" s="1"/>
  <c r="H162" i="15" s="1"/>
  <c r="H163" i="15" s="1"/>
  <c r="H164" i="15" s="1"/>
  <c r="H165" i="15" s="1"/>
  <c r="H166" i="15" s="1"/>
  <c r="H167" i="15" s="1"/>
  <c r="H168" i="15" s="1"/>
  <c r="H169" i="15" s="1"/>
  <c r="H170" i="15" s="1"/>
  <c r="H171" i="15" s="1"/>
  <c r="H172" i="15" s="1"/>
  <c r="H173" i="15" s="1"/>
  <c r="H174" i="15" s="1"/>
  <c r="H175" i="15" s="1"/>
  <c r="H176" i="15" s="1"/>
  <c r="H177" i="15" s="1"/>
  <c r="H178" i="15" s="1"/>
  <c r="H179" i="15" s="1"/>
  <c r="H180" i="15" s="1"/>
  <c r="H181" i="15" s="1"/>
  <c r="H182" i="15" s="1"/>
  <c r="H183" i="15" s="1"/>
  <c r="H184" i="15" s="1"/>
  <c r="H185" i="15" s="1"/>
  <c r="H186" i="15" s="1"/>
  <c r="H187" i="15" s="1"/>
  <c r="H188" i="15" s="1"/>
  <c r="H189" i="15" s="1"/>
  <c r="H190" i="15" s="1"/>
  <c r="H191" i="15" s="1"/>
  <c r="H192" i="15" s="1"/>
  <c r="H193" i="15" s="1"/>
  <c r="H194" i="15" s="1"/>
  <c r="H195" i="15" s="1"/>
  <c r="H196" i="15" s="1"/>
  <c r="H197" i="15" s="1"/>
  <c r="H198" i="15" s="1"/>
  <c r="H199" i="15" s="1"/>
  <c r="H200" i="15" s="1"/>
  <c r="H201" i="15" s="1"/>
  <c r="H202" i="15" s="1"/>
  <c r="H203" i="15" s="1"/>
  <c r="H204" i="15" s="1"/>
  <c r="H205" i="15" s="1"/>
  <c r="H206" i="15" s="1"/>
  <c r="H207" i="15" s="1"/>
  <c r="H208" i="15" s="1"/>
  <c r="H209" i="15" s="1"/>
  <c r="H210" i="15" s="1"/>
  <c r="H211" i="15" s="1"/>
  <c r="H212" i="15" s="1"/>
  <c r="H213" i="15" s="1"/>
  <c r="H214" i="15" s="1"/>
  <c r="H215" i="15" s="1"/>
  <c r="H216" i="15" s="1"/>
  <c r="H217" i="15" s="1"/>
  <c r="H218" i="15" s="1"/>
  <c r="H219" i="15" s="1"/>
  <c r="H220" i="15" s="1"/>
  <c r="H221" i="15" s="1"/>
  <c r="H222" i="15" s="1"/>
  <c r="H223" i="15" s="1"/>
  <c r="H224" i="15" s="1"/>
  <c r="H225" i="15" s="1"/>
  <c r="H226" i="15" s="1"/>
  <c r="H227" i="15" s="1"/>
  <c r="H228" i="15" s="1"/>
  <c r="H229" i="15" s="1"/>
  <c r="H230" i="15" s="1"/>
  <c r="H231" i="15" s="1"/>
  <c r="H232" i="15" s="1"/>
  <c r="H233" i="15" s="1"/>
  <c r="H234" i="15" s="1"/>
  <c r="H235" i="15" s="1"/>
  <c r="H236" i="15" s="1"/>
  <c r="H237" i="15" s="1"/>
  <c r="H238" i="15" s="1"/>
  <c r="H239" i="15" s="1"/>
  <c r="H240" i="15" s="1"/>
  <c r="H241" i="15" s="1"/>
  <c r="H242" i="15" s="1"/>
  <c r="H243" i="15" s="1"/>
  <c r="H244" i="15" s="1"/>
  <c r="H245" i="15" s="1"/>
  <c r="H246" i="15" s="1"/>
  <c r="H247" i="15" s="1"/>
  <c r="H248" i="15" s="1"/>
  <c r="H249" i="15" s="1"/>
  <c r="H250" i="15" s="1"/>
  <c r="H251" i="15" s="1"/>
  <c r="H252" i="15" s="1"/>
  <c r="H253" i="15" s="1"/>
  <c r="H254" i="15" s="1"/>
  <c r="H255" i="15" s="1"/>
  <c r="H256" i="15" s="1"/>
  <c r="H257" i="15" s="1"/>
  <c r="H258" i="15" s="1"/>
  <c r="H259" i="15" s="1"/>
  <c r="H260" i="15" s="1"/>
  <c r="H261" i="15" s="1"/>
  <c r="H262" i="15" s="1"/>
  <c r="H263" i="15" s="1"/>
  <c r="H264" i="15" s="1"/>
  <c r="H265" i="15" s="1"/>
  <c r="H266" i="15" s="1"/>
  <c r="H267" i="15" s="1"/>
  <c r="H268" i="15" s="1"/>
  <c r="H269" i="15" s="1"/>
  <c r="H270" i="15" s="1"/>
  <c r="H271" i="15" s="1"/>
  <c r="H272" i="15" s="1"/>
  <c r="H273" i="15" s="1"/>
  <c r="H274" i="15" s="1"/>
  <c r="H275" i="15" s="1"/>
  <c r="H276" i="15" s="1"/>
  <c r="H277" i="15" s="1"/>
  <c r="H278" i="15" s="1"/>
  <c r="H279" i="15" s="1"/>
  <c r="H280" i="15" s="1"/>
  <c r="H281" i="15" s="1"/>
  <c r="H282" i="15" s="1"/>
  <c r="H283" i="15" s="1"/>
  <c r="H284" i="15" s="1"/>
  <c r="H285" i="15" s="1"/>
  <c r="H286" i="15" s="1"/>
  <c r="H287" i="15" s="1"/>
  <c r="H288" i="15" s="1"/>
  <c r="H289" i="15" s="1"/>
  <c r="H290" i="15" s="1"/>
  <c r="H291" i="15" s="1"/>
  <c r="H292" i="15" s="1"/>
  <c r="H293" i="15" s="1"/>
  <c r="H294" i="15" s="1"/>
  <c r="H295" i="15" s="1"/>
  <c r="H296" i="15" s="1"/>
  <c r="H297" i="15" s="1"/>
  <c r="H298" i="15" s="1"/>
  <c r="H299" i="15" s="1"/>
  <c r="H300" i="15" s="1"/>
  <c r="H301" i="15" s="1"/>
  <c r="H302" i="15" s="1"/>
  <c r="H303" i="15" s="1"/>
  <c r="H304" i="15" s="1"/>
  <c r="H305" i="15" s="1"/>
  <c r="H306" i="15" s="1"/>
  <c r="H307" i="15" s="1"/>
  <c r="H308" i="15" s="1"/>
  <c r="H309" i="15" s="1"/>
  <c r="H310" i="15" s="1"/>
  <c r="H311" i="15" s="1"/>
  <c r="H312" i="15" s="1"/>
  <c r="H313" i="15" s="1"/>
  <c r="H314" i="15" s="1"/>
  <c r="H315" i="15" s="1"/>
  <c r="H316" i="15" s="1"/>
  <c r="H317" i="15" s="1"/>
  <c r="H318" i="15" s="1"/>
  <c r="H319" i="15" s="1"/>
  <c r="H320" i="15" s="1"/>
  <c r="H321" i="15" s="1"/>
  <c r="H322" i="15" s="1"/>
  <c r="H323" i="15" s="1"/>
  <c r="H324" i="15" s="1"/>
  <c r="H325" i="15" s="1"/>
  <c r="H326" i="15" s="1"/>
  <c r="H327" i="15" s="1"/>
  <c r="H328" i="15" s="1"/>
  <c r="H329" i="15" s="1"/>
  <c r="H330" i="15" s="1"/>
  <c r="H331" i="15" s="1"/>
  <c r="H332" i="15" s="1"/>
  <c r="H333" i="15" s="1"/>
  <c r="H334" i="15" s="1"/>
  <c r="H335" i="15" s="1"/>
  <c r="H336" i="15" s="1"/>
  <c r="H337" i="15" s="1"/>
  <c r="H338" i="15" s="1"/>
  <c r="H339" i="15" s="1"/>
  <c r="H340" i="15" s="1"/>
  <c r="H341" i="15" s="1"/>
  <c r="H342" i="15" s="1"/>
  <c r="H343" i="15" s="1"/>
  <c r="H344" i="15" s="1"/>
  <c r="H345" i="15" s="1"/>
  <c r="H346" i="15" s="1"/>
  <c r="H347" i="15" s="1"/>
  <c r="H348" i="15" s="1"/>
  <c r="H349" i="15" s="1"/>
  <c r="H350" i="15" s="1"/>
  <c r="H351" i="15" s="1"/>
  <c r="H352" i="15" s="1"/>
  <c r="H353" i="15" s="1"/>
  <c r="H354" i="15" s="1"/>
  <c r="H355" i="15" s="1"/>
  <c r="H356" i="15" s="1"/>
  <c r="H357" i="15" s="1"/>
  <c r="H358" i="15" s="1"/>
  <c r="H359" i="15" s="1"/>
  <c r="H360" i="15" s="1"/>
  <c r="H361" i="15" s="1"/>
  <c r="H362" i="15" s="1"/>
  <c r="H363" i="15" s="1"/>
  <c r="H364" i="15" s="1"/>
  <c r="H365" i="15" s="1"/>
  <c r="H366" i="15" s="1"/>
  <c r="H367" i="15" s="1"/>
  <c r="H368" i="15" s="1"/>
  <c r="H369" i="15" s="1"/>
  <c r="H370" i="15" s="1"/>
  <c r="H371" i="15" s="1"/>
  <c r="H372" i="15" s="1"/>
  <c r="H373" i="15" s="1"/>
  <c r="H374" i="15" s="1"/>
  <c r="H375" i="15" s="1"/>
  <c r="H376" i="15" s="1"/>
  <c r="H377" i="15" s="1"/>
  <c r="H378" i="15" s="1"/>
  <c r="H379" i="15" s="1"/>
  <c r="H380" i="15" s="1"/>
  <c r="H381" i="15" s="1"/>
  <c r="H382" i="15" s="1"/>
  <c r="H383" i="15" s="1"/>
  <c r="H384" i="15" s="1"/>
  <c r="H385" i="15" s="1"/>
  <c r="H386" i="15" s="1"/>
  <c r="H387" i="15" s="1"/>
  <c r="H388" i="15" s="1"/>
  <c r="H389" i="15" s="1"/>
  <c r="H390" i="15" s="1"/>
  <c r="H391" i="15" s="1"/>
  <c r="H392" i="15" s="1"/>
  <c r="H393" i="15" s="1"/>
  <c r="H394" i="15" s="1"/>
  <c r="H395" i="15" s="1"/>
  <c r="H396" i="15" s="1"/>
  <c r="H397" i="15" s="1"/>
  <c r="H398" i="15" s="1"/>
  <c r="H399" i="15" s="1"/>
  <c r="H400" i="15" s="1"/>
  <c r="H401" i="15" s="1"/>
  <c r="H402" i="15" s="1"/>
  <c r="H403" i="15" s="1"/>
  <c r="H404" i="15" s="1"/>
  <c r="H405" i="15" s="1"/>
  <c r="H406" i="15" s="1"/>
  <c r="H407" i="15" s="1"/>
  <c r="H408" i="15" s="1"/>
  <c r="H409" i="15" s="1"/>
  <c r="H410" i="15" s="1"/>
  <c r="H411" i="15" s="1"/>
  <c r="H412" i="15" s="1"/>
  <c r="H413" i="15" s="1"/>
  <c r="H414" i="15" s="1"/>
  <c r="H415" i="15" s="1"/>
  <c r="H416" i="15" s="1"/>
  <c r="H417" i="15" s="1"/>
  <c r="H418" i="15" s="1"/>
  <c r="H419" i="15" s="1"/>
  <c r="H420" i="15" s="1"/>
  <c r="H421" i="15" s="1"/>
  <c r="H422" i="15" s="1"/>
  <c r="H423" i="15" s="1"/>
  <c r="H424" i="15" s="1"/>
  <c r="H425" i="15" s="1"/>
  <c r="H426" i="15" s="1"/>
  <c r="H427" i="15" s="1"/>
  <c r="H428" i="15" s="1"/>
  <c r="H429" i="15" s="1"/>
  <c r="H430" i="15" s="1"/>
  <c r="H431" i="15" s="1"/>
  <c r="H432" i="15" s="1"/>
  <c r="H433" i="15" s="1"/>
  <c r="H434" i="15" s="1"/>
  <c r="H435" i="15" s="1"/>
  <c r="H436" i="15" s="1"/>
  <c r="H437" i="15" s="1"/>
  <c r="H438" i="15" s="1"/>
  <c r="H439" i="15" s="1"/>
  <c r="H440" i="15" s="1"/>
  <c r="H441" i="15" s="1"/>
  <c r="H442" i="15" s="1"/>
  <c r="H443" i="15" s="1"/>
  <c r="H444" i="15" s="1"/>
  <c r="H445" i="15" s="1"/>
  <c r="H446" i="15" s="1"/>
  <c r="H447" i="15" s="1"/>
  <c r="H448" i="15" s="1"/>
  <c r="H449" i="15" s="1"/>
  <c r="H450" i="15" s="1"/>
  <c r="H451" i="15" s="1"/>
  <c r="H452" i="15" s="1"/>
  <c r="H453" i="15" s="1"/>
  <c r="H454" i="15" s="1"/>
  <c r="H455" i="15" s="1"/>
  <c r="H456" i="15" s="1"/>
  <c r="H457" i="15" s="1"/>
  <c r="H458" i="15" s="1"/>
  <c r="H459" i="15" s="1"/>
  <c r="H460" i="15" s="1"/>
  <c r="H461" i="15" s="1"/>
  <c r="H462" i="15" s="1"/>
  <c r="H463" i="15" s="1"/>
  <c r="H464" i="15" s="1"/>
  <c r="H465" i="15" s="1"/>
  <c r="H466" i="15" s="1"/>
  <c r="H467" i="15" s="1"/>
  <c r="H468" i="15" s="1"/>
  <c r="H469" i="15" s="1"/>
  <c r="H470" i="15" s="1"/>
  <c r="H471" i="15" s="1"/>
  <c r="H472" i="15" s="1"/>
  <c r="H473" i="15" s="1"/>
  <c r="H474" i="15" s="1"/>
  <c r="H475" i="15" s="1"/>
  <c r="H476" i="15" s="1"/>
  <c r="H477" i="15" s="1"/>
  <c r="H478" i="15" s="1"/>
  <c r="H479" i="15" s="1"/>
  <c r="H480" i="15" s="1"/>
  <c r="H481" i="15" s="1"/>
  <c r="H482" i="15" s="1"/>
  <c r="H483" i="15" s="1"/>
  <c r="H484" i="15" s="1"/>
  <c r="H485" i="15" s="1"/>
  <c r="H486" i="15" s="1"/>
  <c r="H487" i="15" s="1"/>
  <c r="H488" i="15" s="1"/>
  <c r="H489" i="15" s="1"/>
  <c r="H490" i="15" s="1"/>
  <c r="H491" i="15" s="1"/>
  <c r="H492" i="15" s="1"/>
  <c r="H493" i="15" s="1"/>
  <c r="H494" i="15" s="1"/>
  <c r="H495" i="15" s="1"/>
  <c r="H496" i="15" s="1"/>
  <c r="H497" i="15" s="1"/>
  <c r="H498" i="15" s="1"/>
  <c r="H499" i="15" s="1"/>
  <c r="H500" i="15" s="1"/>
  <c r="H501" i="15" s="1"/>
  <c r="H502" i="15" s="1"/>
  <c r="H503" i="15" s="1"/>
  <c r="H504" i="15" s="1"/>
  <c r="H505" i="15" s="1"/>
  <c r="H506" i="15" s="1"/>
  <c r="H507" i="15" s="1"/>
  <c r="H508" i="15" s="1"/>
  <c r="H509" i="15" s="1"/>
  <c r="H510" i="15" s="1"/>
  <c r="H511" i="15" s="1"/>
  <c r="H512" i="15" s="1"/>
  <c r="H513" i="15" s="1"/>
  <c r="H514" i="15" s="1"/>
  <c r="H515" i="15" s="1"/>
  <c r="H516" i="15" s="1"/>
  <c r="H517" i="15" s="1"/>
  <c r="R429" i="6"/>
  <c r="R428" i="6" s="1"/>
  <c r="S429" i="6"/>
  <c r="S428" i="6" s="1"/>
  <c r="T429" i="6"/>
  <c r="Q429" i="6"/>
  <c r="Q428" i="6" s="1"/>
  <c r="Q425" i="6"/>
  <c r="G10" i="2"/>
  <c r="F10" i="2"/>
  <c r="E10" i="2"/>
  <c r="D10" i="2"/>
  <c r="C10" i="2"/>
  <c r="C14" i="2" s="1"/>
  <c r="N28" i="11"/>
  <c r="D31" i="11"/>
  <c r="D30" i="11"/>
  <c r="D29" i="11"/>
  <c r="K28" i="11"/>
  <c r="L28" i="11"/>
  <c r="J28" i="11"/>
  <c r="N29" i="11"/>
  <c r="H145" i="7"/>
  <c r="D145" i="7"/>
  <c r="E145" i="7" s="1"/>
  <c r="C140" i="7"/>
  <c r="C141" i="7"/>
  <c r="C142" i="7"/>
  <c r="C143" i="7"/>
  <c r="H143" i="7" s="1"/>
  <c r="C144" i="7"/>
  <c r="C145" i="7"/>
  <c r="C139" i="7"/>
  <c r="H29" i="11"/>
  <c r="H30" i="11"/>
  <c r="H31" i="11"/>
  <c r="F145" i="7"/>
  <c r="D637" i="15"/>
  <c r="D636" i="15"/>
  <c r="C632" i="15"/>
  <c r="C633" i="15"/>
  <c r="C634" i="15"/>
  <c r="C635" i="15"/>
  <c r="C636" i="15"/>
  <c r="C637" i="15"/>
  <c r="D635" i="15"/>
  <c r="H144" i="7"/>
  <c r="D144" i="7"/>
  <c r="F144" i="7"/>
  <c r="F143" i="7"/>
  <c r="AC10" i="11"/>
  <c r="AC11" i="11"/>
  <c r="AC12" i="11"/>
  <c r="AC18" i="11"/>
  <c r="AC19" i="11"/>
  <c r="AC20" i="11"/>
  <c r="Y15" i="2"/>
  <c r="X15" i="2"/>
  <c r="W15" i="2"/>
  <c r="V15" i="2"/>
  <c r="U15" i="2"/>
  <c r="T15" i="2"/>
  <c r="S15" i="2"/>
  <c r="R15" i="2"/>
  <c r="Q15" i="2"/>
  <c r="P15" i="2"/>
  <c r="O15" i="2"/>
  <c r="M15" i="2"/>
  <c r="L15" i="2"/>
  <c r="K15" i="2"/>
  <c r="J15" i="2"/>
  <c r="I15" i="2"/>
  <c r="H15" i="2"/>
  <c r="F15" i="2"/>
  <c r="G15" i="2"/>
  <c r="E15" i="2"/>
  <c r="D15" i="2"/>
  <c r="C15" i="2"/>
  <c r="D143" i="7" l="1"/>
  <c r="E144" i="7" s="1"/>
  <c r="R425" i="6"/>
  <c r="S425" i="6"/>
  <c r="X9" i="2"/>
  <c r="Y9" i="2"/>
  <c r="X10" i="2"/>
  <c r="X14" i="2" s="1"/>
  <c r="Y10" i="2"/>
  <c r="Y14" i="2" s="1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G14" i="2"/>
  <c r="F14" i="2"/>
  <c r="H10" i="2"/>
  <c r="H14" i="2" s="1"/>
  <c r="I10" i="2"/>
  <c r="I14" i="2" s="1"/>
  <c r="J10" i="2"/>
  <c r="J14" i="2" s="1"/>
  <c r="K10" i="2"/>
  <c r="K14" i="2" s="1"/>
  <c r="L10" i="2"/>
  <c r="L14" i="2" s="1"/>
  <c r="M10" i="2"/>
  <c r="M14" i="2" s="1"/>
  <c r="N10" i="2"/>
  <c r="N14" i="2" s="1"/>
  <c r="O10" i="2"/>
  <c r="O14" i="2" s="1"/>
  <c r="P10" i="2"/>
  <c r="P14" i="2" s="1"/>
  <c r="Q10" i="2"/>
  <c r="Q14" i="2" s="1"/>
  <c r="R10" i="2"/>
  <c r="R14" i="2" s="1"/>
  <c r="S10" i="2"/>
  <c r="S14" i="2" s="1"/>
  <c r="T10" i="2"/>
  <c r="T14" i="2" s="1"/>
  <c r="U10" i="2"/>
  <c r="U14" i="2" s="1"/>
  <c r="V10" i="2"/>
  <c r="V14" i="2" s="1"/>
  <c r="W10" i="2"/>
  <c r="W14" i="2" s="1"/>
  <c r="E9" i="2"/>
  <c r="E14" i="2"/>
  <c r="D14" i="2"/>
  <c r="E31" i="11" l="1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02" i="15"/>
  <c r="F303" i="15"/>
  <c r="F304" i="15"/>
  <c r="F305" i="15"/>
  <c r="F306" i="15"/>
  <c r="F307" i="15"/>
  <c r="F308" i="15"/>
  <c r="F309" i="15"/>
  <c r="F310" i="15"/>
  <c r="F311" i="15"/>
  <c r="F312" i="15"/>
  <c r="F313" i="15"/>
  <c r="F314" i="15"/>
  <c r="F315" i="15"/>
  <c r="F316" i="15"/>
  <c r="F317" i="15"/>
  <c r="F318" i="15"/>
  <c r="F319" i="15"/>
  <c r="F320" i="15"/>
  <c r="F321" i="15"/>
  <c r="F322" i="15"/>
  <c r="F323" i="15"/>
  <c r="F324" i="15"/>
  <c r="F325" i="15"/>
  <c r="F326" i="15"/>
  <c r="F327" i="15"/>
  <c r="F328" i="15"/>
  <c r="F329" i="15"/>
  <c r="F330" i="15"/>
  <c r="F331" i="15"/>
  <c r="F332" i="15"/>
  <c r="F333" i="15"/>
  <c r="F334" i="15"/>
  <c r="F335" i="15"/>
  <c r="F336" i="15"/>
  <c r="F337" i="15"/>
  <c r="F338" i="15"/>
  <c r="F339" i="15"/>
  <c r="F340" i="15"/>
  <c r="F341" i="15"/>
  <c r="F342" i="15"/>
  <c r="F343" i="15"/>
  <c r="F344" i="15"/>
  <c r="F345" i="15"/>
  <c r="F346" i="15"/>
  <c r="F347" i="15"/>
  <c r="F348" i="15"/>
  <c r="F349" i="15"/>
  <c r="F350" i="15"/>
  <c r="F351" i="15"/>
  <c r="F352" i="15"/>
  <c r="F353" i="15"/>
  <c r="F354" i="15"/>
  <c r="F355" i="15"/>
  <c r="F356" i="15"/>
  <c r="F357" i="15"/>
  <c r="F358" i="15"/>
  <c r="F359" i="15"/>
  <c r="F360" i="15"/>
  <c r="F361" i="15"/>
  <c r="F362" i="15"/>
  <c r="F363" i="15"/>
  <c r="F364" i="15"/>
  <c r="F365" i="15"/>
  <c r="F366" i="15"/>
  <c r="F367" i="15"/>
  <c r="F368" i="15"/>
  <c r="F369" i="15"/>
  <c r="F370" i="15"/>
  <c r="F371" i="15"/>
  <c r="F372" i="15"/>
  <c r="F373" i="15"/>
  <c r="F374" i="15"/>
  <c r="F375" i="15"/>
  <c r="F376" i="15"/>
  <c r="F377" i="15"/>
  <c r="F378" i="15"/>
  <c r="F379" i="15"/>
  <c r="F380" i="15"/>
  <c r="F381" i="15"/>
  <c r="F382" i="15"/>
  <c r="F383" i="15"/>
  <c r="F384" i="15"/>
  <c r="F385" i="15"/>
  <c r="F386" i="15"/>
  <c r="F387" i="15"/>
  <c r="F388" i="15"/>
  <c r="F389" i="15"/>
  <c r="F390" i="15"/>
  <c r="F391" i="15"/>
  <c r="F392" i="15"/>
  <c r="F393" i="15"/>
  <c r="F394" i="15"/>
  <c r="F395" i="15"/>
  <c r="F396" i="15"/>
  <c r="F397" i="15"/>
  <c r="F398" i="15"/>
  <c r="F399" i="15"/>
  <c r="F400" i="15"/>
  <c r="F401" i="15"/>
  <c r="F402" i="15"/>
  <c r="F403" i="15"/>
  <c r="F404" i="15"/>
  <c r="F405" i="15"/>
  <c r="F406" i="15"/>
  <c r="F407" i="15"/>
  <c r="F408" i="15"/>
  <c r="F409" i="15"/>
  <c r="F410" i="15"/>
  <c r="F411" i="15"/>
  <c r="F412" i="15"/>
  <c r="F413" i="15"/>
  <c r="F414" i="15"/>
  <c r="F415" i="15"/>
  <c r="F416" i="15"/>
  <c r="F417" i="15"/>
  <c r="F418" i="15"/>
  <c r="F419" i="15"/>
  <c r="F420" i="15"/>
  <c r="F421" i="15"/>
  <c r="F422" i="15"/>
  <c r="F423" i="15"/>
  <c r="F424" i="15"/>
  <c r="F425" i="15"/>
  <c r="F426" i="15"/>
  <c r="F427" i="15"/>
  <c r="F428" i="15"/>
  <c r="F429" i="15"/>
  <c r="F430" i="15"/>
  <c r="F431" i="15"/>
  <c r="F432" i="15"/>
  <c r="F433" i="15"/>
  <c r="F434" i="15"/>
  <c r="F435" i="15"/>
  <c r="F436" i="15"/>
  <c r="F437" i="15"/>
  <c r="F438" i="15"/>
  <c r="F439" i="15"/>
  <c r="F440" i="15"/>
  <c r="F441" i="15"/>
  <c r="F442" i="15"/>
  <c r="F443" i="15"/>
  <c r="F444" i="15"/>
  <c r="F445" i="15"/>
  <c r="F446" i="15"/>
  <c r="F447" i="15"/>
  <c r="F448" i="15"/>
  <c r="F449" i="15"/>
  <c r="F450" i="15"/>
  <c r="F451" i="15"/>
  <c r="F452" i="15"/>
  <c r="F453" i="15"/>
  <c r="F454" i="15"/>
  <c r="F455" i="15"/>
  <c r="F456" i="15"/>
  <c r="F457" i="15"/>
  <c r="F458" i="15"/>
  <c r="F459" i="15"/>
  <c r="F460" i="15"/>
  <c r="F461" i="15"/>
  <c r="F462" i="15"/>
  <c r="F463" i="15"/>
  <c r="F464" i="15"/>
  <c r="F465" i="15"/>
  <c r="F466" i="15"/>
  <c r="F467" i="15"/>
  <c r="F468" i="15"/>
  <c r="F469" i="15"/>
  <c r="F470" i="15"/>
  <c r="F471" i="15"/>
  <c r="F472" i="15"/>
  <c r="F473" i="15"/>
  <c r="F474" i="15"/>
  <c r="F475" i="15"/>
  <c r="F476" i="15"/>
  <c r="F477" i="15"/>
  <c r="F478" i="15"/>
  <c r="F479" i="15"/>
  <c r="F480" i="15"/>
  <c r="F481" i="15"/>
  <c r="F482" i="15"/>
  <c r="F483" i="15"/>
  <c r="F484" i="15"/>
  <c r="F485" i="15"/>
  <c r="F486" i="15"/>
  <c r="F487" i="15"/>
  <c r="F488" i="15"/>
  <c r="F489" i="15"/>
  <c r="F490" i="15"/>
  <c r="F491" i="15"/>
  <c r="F492" i="15"/>
  <c r="F493" i="15"/>
  <c r="F494" i="15"/>
  <c r="F495" i="15"/>
  <c r="F496" i="15"/>
  <c r="F497" i="15"/>
  <c r="F498" i="15"/>
  <c r="F499" i="15"/>
  <c r="F500" i="15"/>
  <c r="F501" i="15"/>
  <c r="F502" i="15"/>
  <c r="F503" i="15"/>
  <c r="F504" i="15"/>
  <c r="F505" i="15"/>
  <c r="F506" i="15"/>
  <c r="F507" i="15"/>
  <c r="F508" i="15"/>
  <c r="F509" i="15"/>
  <c r="F510" i="15"/>
  <c r="F511" i="15"/>
  <c r="F512" i="15"/>
  <c r="F513" i="15"/>
  <c r="F514" i="15"/>
  <c r="F515" i="15"/>
  <c r="F516" i="15"/>
  <c r="F517" i="15"/>
  <c r="F518" i="15"/>
  <c r="F519" i="15"/>
  <c r="F520" i="15"/>
  <c r="F521" i="15"/>
  <c r="F522" i="15"/>
  <c r="F523" i="15"/>
  <c r="F524" i="15"/>
  <c r="F525" i="15"/>
  <c r="F526" i="15"/>
  <c r="F527" i="15"/>
  <c r="F528" i="15"/>
  <c r="F529" i="15"/>
  <c r="F530" i="15"/>
  <c r="F531" i="15"/>
  <c r="F532" i="15"/>
  <c r="F533" i="15"/>
  <c r="F534" i="15"/>
  <c r="F535" i="15"/>
  <c r="F536" i="15"/>
  <c r="F537" i="15"/>
  <c r="F538" i="15"/>
  <c r="F539" i="15"/>
  <c r="F540" i="15"/>
  <c r="F541" i="15"/>
  <c r="F542" i="15"/>
  <c r="F543" i="15"/>
  <c r="F544" i="15"/>
  <c r="F545" i="15"/>
  <c r="F546" i="15"/>
  <c r="F547" i="15"/>
  <c r="F548" i="15"/>
  <c r="F549" i="15"/>
  <c r="F550" i="15"/>
  <c r="F551" i="15"/>
  <c r="F552" i="15"/>
  <c r="F553" i="15"/>
  <c r="F554" i="15"/>
  <c r="F555" i="15"/>
  <c r="F556" i="15"/>
  <c r="F557" i="15"/>
  <c r="F558" i="15"/>
  <c r="F559" i="15"/>
  <c r="F560" i="15"/>
  <c r="F561" i="15"/>
  <c r="F562" i="15"/>
  <c r="F563" i="15"/>
  <c r="F564" i="15"/>
  <c r="F565" i="15"/>
  <c r="F566" i="15"/>
  <c r="F567" i="15"/>
  <c r="F568" i="15"/>
  <c r="F569" i="15"/>
  <c r="F570" i="15"/>
  <c r="F571" i="15"/>
  <c r="F572" i="15"/>
  <c r="F573" i="15"/>
  <c r="F574" i="15"/>
  <c r="F575" i="15"/>
  <c r="F576" i="15"/>
  <c r="F577" i="15"/>
  <c r="F578" i="15"/>
  <c r="F579" i="15"/>
  <c r="F580" i="15"/>
  <c r="F581" i="15"/>
  <c r="F582" i="15"/>
  <c r="F583" i="15"/>
  <c r="F584" i="15"/>
  <c r="F585" i="15"/>
  <c r="F586" i="15"/>
  <c r="F587" i="15"/>
  <c r="F588" i="15"/>
  <c r="F589" i="15"/>
  <c r="F590" i="15"/>
  <c r="F591" i="15"/>
  <c r="F592" i="15"/>
  <c r="F593" i="15"/>
  <c r="F594" i="15"/>
  <c r="F595" i="15"/>
  <c r="F596" i="15"/>
  <c r="F597" i="15"/>
  <c r="F598" i="15"/>
  <c r="F599" i="15"/>
  <c r="F600" i="15"/>
  <c r="F601" i="15"/>
  <c r="F602" i="15"/>
  <c r="F603" i="15"/>
  <c r="F604" i="15"/>
  <c r="F605" i="15"/>
  <c r="F606" i="15"/>
  <c r="F607" i="15"/>
  <c r="F608" i="15"/>
  <c r="F609" i="15"/>
  <c r="F610" i="15"/>
  <c r="F611" i="15"/>
  <c r="F612" i="15"/>
  <c r="F613" i="15"/>
  <c r="F614" i="15"/>
  <c r="F615" i="15"/>
  <c r="F616" i="15"/>
  <c r="F617" i="15"/>
  <c r="F618" i="15"/>
  <c r="F619" i="15"/>
  <c r="F620" i="15"/>
  <c r="F621" i="15"/>
  <c r="F622" i="15"/>
  <c r="F623" i="15"/>
  <c r="F624" i="15"/>
  <c r="F625" i="15"/>
  <c r="F626" i="15"/>
  <c r="F627" i="15"/>
  <c r="F628" i="15"/>
  <c r="F629" i="15"/>
  <c r="F630" i="15"/>
  <c r="F631" i="15"/>
  <c r="F632" i="15"/>
  <c r="F633" i="15"/>
  <c r="F634" i="15"/>
  <c r="F635" i="15"/>
  <c r="F636" i="15"/>
  <c r="F637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98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392" i="15"/>
  <c r="D393" i="15"/>
  <c r="D394" i="15"/>
  <c r="D395" i="15"/>
  <c r="D396" i="15"/>
  <c r="D397" i="15"/>
  <c r="D398" i="15"/>
  <c r="D399" i="15"/>
  <c r="D400" i="15"/>
  <c r="D401" i="15"/>
  <c r="D402" i="15"/>
  <c r="D403" i="15"/>
  <c r="D404" i="15"/>
  <c r="D405" i="15"/>
  <c r="D406" i="15"/>
  <c r="D407" i="15"/>
  <c r="D408" i="15"/>
  <c r="D409" i="15"/>
  <c r="D410" i="15"/>
  <c r="D411" i="15"/>
  <c r="D412" i="15"/>
  <c r="D413" i="15"/>
  <c r="D414" i="15"/>
  <c r="D415" i="15"/>
  <c r="D416" i="15"/>
  <c r="D417" i="15"/>
  <c r="D418" i="15"/>
  <c r="D419" i="15"/>
  <c r="D420" i="15"/>
  <c r="D421" i="15"/>
  <c r="D422" i="15"/>
  <c r="D423" i="15"/>
  <c r="D424" i="15"/>
  <c r="D425" i="15"/>
  <c r="D426" i="15"/>
  <c r="D427" i="15"/>
  <c r="D428" i="15"/>
  <c r="D429" i="15"/>
  <c r="D430" i="15"/>
  <c r="D431" i="15"/>
  <c r="D432" i="15"/>
  <c r="D433" i="15"/>
  <c r="D434" i="15"/>
  <c r="D435" i="15"/>
  <c r="D436" i="15"/>
  <c r="D437" i="15"/>
  <c r="D438" i="15"/>
  <c r="D439" i="15"/>
  <c r="D440" i="15"/>
  <c r="D441" i="15"/>
  <c r="D442" i="15"/>
  <c r="D443" i="15"/>
  <c r="D444" i="15"/>
  <c r="D445" i="15"/>
  <c r="D446" i="15"/>
  <c r="D447" i="15"/>
  <c r="D448" i="15"/>
  <c r="D449" i="15"/>
  <c r="D450" i="15"/>
  <c r="D451" i="15"/>
  <c r="D452" i="15"/>
  <c r="D453" i="15"/>
  <c r="D454" i="15"/>
  <c r="D455" i="15"/>
  <c r="D456" i="15"/>
  <c r="D457" i="15"/>
  <c r="D458" i="15"/>
  <c r="D459" i="15"/>
  <c r="D460" i="15"/>
  <c r="D461" i="15"/>
  <c r="D462" i="15"/>
  <c r="D463" i="15"/>
  <c r="D464" i="15"/>
  <c r="D465" i="15"/>
  <c r="D466" i="15"/>
  <c r="D467" i="15"/>
  <c r="D468" i="15"/>
  <c r="D469" i="15"/>
  <c r="D470" i="15"/>
  <c r="D471" i="15"/>
  <c r="D472" i="15"/>
  <c r="D473" i="15"/>
  <c r="D474" i="15"/>
  <c r="D475" i="15"/>
  <c r="D476" i="15"/>
  <c r="D477" i="15"/>
  <c r="D478" i="15"/>
  <c r="D479" i="15"/>
  <c r="D480" i="15"/>
  <c r="D481" i="15"/>
  <c r="D482" i="15"/>
  <c r="D483" i="15"/>
  <c r="D484" i="15"/>
  <c r="D485" i="15"/>
  <c r="D486" i="15"/>
  <c r="D487" i="15"/>
  <c r="D488" i="15"/>
  <c r="D489" i="15"/>
  <c r="D490" i="15"/>
  <c r="D491" i="15"/>
  <c r="D492" i="15"/>
  <c r="D493" i="15"/>
  <c r="D494" i="15"/>
  <c r="D495" i="15"/>
  <c r="D496" i="15"/>
  <c r="D497" i="15"/>
  <c r="D498" i="15"/>
  <c r="D499" i="15"/>
  <c r="D500" i="15"/>
  <c r="D501" i="15"/>
  <c r="D502" i="15"/>
  <c r="D503" i="15"/>
  <c r="D504" i="15"/>
  <c r="D505" i="15"/>
  <c r="D506" i="15"/>
  <c r="D507" i="15"/>
  <c r="D508" i="15"/>
  <c r="D509" i="15"/>
  <c r="D510" i="15"/>
  <c r="D511" i="15"/>
  <c r="D512" i="15"/>
  <c r="D513" i="15"/>
  <c r="D514" i="15"/>
  <c r="D515" i="15"/>
  <c r="D516" i="15"/>
  <c r="D517" i="15"/>
  <c r="D518" i="15"/>
  <c r="D519" i="15"/>
  <c r="D520" i="15"/>
  <c r="D521" i="15"/>
  <c r="D522" i="15"/>
  <c r="D523" i="15"/>
  <c r="D524" i="15"/>
  <c r="D525" i="15"/>
  <c r="D526" i="15"/>
  <c r="D527" i="15"/>
  <c r="D528" i="15"/>
  <c r="D529" i="15"/>
  <c r="D530" i="15"/>
  <c r="D531" i="15"/>
  <c r="D532" i="15"/>
  <c r="D533" i="15"/>
  <c r="D534" i="15"/>
  <c r="D535" i="15"/>
  <c r="D536" i="15"/>
  <c r="D537" i="15"/>
  <c r="D538" i="15"/>
  <c r="D539" i="15"/>
  <c r="D540" i="15"/>
  <c r="D541" i="15"/>
  <c r="D542" i="15"/>
  <c r="D543" i="15"/>
  <c r="D544" i="15"/>
  <c r="D545" i="15"/>
  <c r="D546" i="15"/>
  <c r="D547" i="15"/>
  <c r="D548" i="15"/>
  <c r="D549" i="15"/>
  <c r="D550" i="15"/>
  <c r="D551" i="15"/>
  <c r="D552" i="15"/>
  <c r="D553" i="15"/>
  <c r="D554" i="15"/>
  <c r="D555" i="15"/>
  <c r="D556" i="15"/>
  <c r="D557" i="15"/>
  <c r="D558" i="15"/>
  <c r="D559" i="15"/>
  <c r="D560" i="15"/>
  <c r="D561" i="15"/>
  <c r="D562" i="15"/>
  <c r="D563" i="15"/>
  <c r="D564" i="15"/>
  <c r="D565" i="15"/>
  <c r="D566" i="15"/>
  <c r="D567" i="15"/>
  <c r="D568" i="15"/>
  <c r="D569" i="15"/>
  <c r="D570" i="15"/>
  <c r="D571" i="15"/>
  <c r="D572" i="15"/>
  <c r="D573" i="15"/>
  <c r="D574" i="15"/>
  <c r="D575" i="15"/>
  <c r="D576" i="15"/>
  <c r="D577" i="15"/>
  <c r="D578" i="15"/>
  <c r="D579" i="15"/>
  <c r="D580" i="15"/>
  <c r="D581" i="15"/>
  <c r="D582" i="15"/>
  <c r="D583" i="15"/>
  <c r="D584" i="15"/>
  <c r="D585" i="15"/>
  <c r="D586" i="15"/>
  <c r="D587" i="15"/>
  <c r="D588" i="15"/>
  <c r="D589" i="15"/>
  <c r="D590" i="15"/>
  <c r="D591" i="15"/>
  <c r="D592" i="15"/>
  <c r="D593" i="15"/>
  <c r="D594" i="15"/>
  <c r="D595" i="15"/>
  <c r="D596" i="15"/>
  <c r="D597" i="15"/>
  <c r="D598" i="15"/>
  <c r="D599" i="15"/>
  <c r="D600" i="15"/>
  <c r="D601" i="15"/>
  <c r="D602" i="15"/>
  <c r="D603" i="15"/>
  <c r="D604" i="15"/>
  <c r="D605" i="15"/>
  <c r="D606" i="15"/>
  <c r="D607" i="15"/>
  <c r="D608" i="15"/>
  <c r="D609" i="15"/>
  <c r="D610" i="15"/>
  <c r="D611" i="15"/>
  <c r="D612" i="15"/>
  <c r="D613" i="15"/>
  <c r="D614" i="15"/>
  <c r="D615" i="15"/>
  <c r="D616" i="15"/>
  <c r="D617" i="15"/>
  <c r="D618" i="15"/>
  <c r="D619" i="15"/>
  <c r="D620" i="15"/>
  <c r="D621" i="15"/>
  <c r="D622" i="15"/>
  <c r="D623" i="15"/>
  <c r="D624" i="15"/>
  <c r="D625" i="15"/>
  <c r="D626" i="15"/>
  <c r="D627" i="15"/>
  <c r="D628" i="15"/>
  <c r="D629" i="15"/>
  <c r="D630" i="15"/>
  <c r="D631" i="15"/>
  <c r="D632" i="15"/>
  <c r="D633" i="15"/>
  <c r="D634" i="15"/>
  <c r="D99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3" i="15"/>
  <c r="C474" i="15"/>
  <c r="C475" i="15"/>
  <c r="C476" i="15"/>
  <c r="C477" i="15"/>
  <c r="C478" i="15"/>
  <c r="C479" i="15"/>
  <c r="C480" i="15"/>
  <c r="C481" i="15"/>
  <c r="C482" i="15"/>
  <c r="C483" i="15"/>
  <c r="C484" i="15"/>
  <c r="C485" i="15"/>
  <c r="C486" i="15"/>
  <c r="C487" i="15"/>
  <c r="C488" i="15"/>
  <c r="C489" i="15"/>
  <c r="C490" i="15"/>
  <c r="C491" i="15"/>
  <c r="C492" i="15"/>
  <c r="C493" i="15"/>
  <c r="C494" i="15"/>
  <c r="C495" i="15"/>
  <c r="C496" i="15"/>
  <c r="C497" i="15"/>
  <c r="C498" i="15"/>
  <c r="C499" i="15"/>
  <c r="C500" i="15"/>
  <c r="C501" i="15"/>
  <c r="C502" i="15"/>
  <c r="C503" i="15"/>
  <c r="C504" i="15"/>
  <c r="C505" i="15"/>
  <c r="C506" i="15"/>
  <c r="C507" i="15"/>
  <c r="C508" i="15"/>
  <c r="C509" i="15"/>
  <c r="C510" i="15"/>
  <c r="C511" i="15"/>
  <c r="C512" i="15"/>
  <c r="C513" i="15"/>
  <c r="C514" i="15"/>
  <c r="C515" i="15"/>
  <c r="C516" i="15"/>
  <c r="C517" i="15"/>
  <c r="C518" i="15"/>
  <c r="C519" i="15"/>
  <c r="C520" i="15"/>
  <c r="C521" i="15"/>
  <c r="C522" i="15"/>
  <c r="C523" i="15"/>
  <c r="C524" i="15"/>
  <c r="C525" i="15"/>
  <c r="C526" i="15"/>
  <c r="C527" i="15"/>
  <c r="C528" i="15"/>
  <c r="C529" i="15"/>
  <c r="C530" i="15"/>
  <c r="C531" i="15"/>
  <c r="C532" i="15"/>
  <c r="C533" i="15"/>
  <c r="C534" i="15"/>
  <c r="C535" i="15"/>
  <c r="C536" i="15"/>
  <c r="C537" i="15"/>
  <c r="C538" i="15"/>
  <c r="C539" i="15"/>
  <c r="C540" i="15"/>
  <c r="C541" i="15"/>
  <c r="C542" i="15"/>
  <c r="C543" i="15"/>
  <c r="C544" i="15"/>
  <c r="C545" i="15"/>
  <c r="C546" i="15"/>
  <c r="C547" i="15"/>
  <c r="C548" i="15"/>
  <c r="C549" i="15"/>
  <c r="C550" i="15"/>
  <c r="C551" i="15"/>
  <c r="C552" i="15"/>
  <c r="C553" i="15"/>
  <c r="C554" i="15"/>
  <c r="C555" i="15"/>
  <c r="C556" i="15"/>
  <c r="C557" i="15"/>
  <c r="C558" i="15"/>
  <c r="C559" i="15"/>
  <c r="C560" i="15"/>
  <c r="C561" i="15"/>
  <c r="C562" i="15"/>
  <c r="C563" i="15"/>
  <c r="C564" i="15"/>
  <c r="C565" i="15"/>
  <c r="C566" i="15"/>
  <c r="C567" i="15"/>
  <c r="C568" i="15"/>
  <c r="C569" i="15"/>
  <c r="C570" i="15"/>
  <c r="C571" i="15"/>
  <c r="C572" i="15"/>
  <c r="C573" i="15"/>
  <c r="C574" i="15"/>
  <c r="C575" i="15"/>
  <c r="C576" i="15"/>
  <c r="C577" i="15"/>
  <c r="C578" i="15"/>
  <c r="C579" i="15"/>
  <c r="C580" i="15"/>
  <c r="C581" i="15"/>
  <c r="C582" i="15"/>
  <c r="C583" i="15"/>
  <c r="C584" i="15"/>
  <c r="C585" i="15"/>
  <c r="C586" i="15"/>
  <c r="C587" i="15"/>
  <c r="C588" i="15"/>
  <c r="C589" i="15"/>
  <c r="C590" i="15"/>
  <c r="C591" i="15"/>
  <c r="C592" i="15"/>
  <c r="C593" i="15"/>
  <c r="C594" i="15"/>
  <c r="C595" i="15"/>
  <c r="C596" i="15"/>
  <c r="C597" i="15"/>
  <c r="C598" i="15"/>
  <c r="C599" i="15"/>
  <c r="C600" i="15"/>
  <c r="C601" i="15"/>
  <c r="C602" i="15"/>
  <c r="C603" i="15"/>
  <c r="C604" i="15"/>
  <c r="C605" i="15"/>
  <c r="C606" i="15"/>
  <c r="C607" i="15"/>
  <c r="C608" i="15"/>
  <c r="C609" i="15"/>
  <c r="C610" i="15"/>
  <c r="C611" i="15"/>
  <c r="C612" i="15"/>
  <c r="C613" i="15"/>
  <c r="C614" i="15"/>
  <c r="C615" i="15"/>
  <c r="C616" i="15"/>
  <c r="C617" i="15"/>
  <c r="C618" i="15"/>
  <c r="C619" i="15"/>
  <c r="C620" i="15"/>
  <c r="C621" i="15"/>
  <c r="C622" i="15"/>
  <c r="C623" i="15"/>
  <c r="C624" i="15"/>
  <c r="C625" i="15"/>
  <c r="C626" i="15"/>
  <c r="C627" i="15"/>
  <c r="C628" i="15"/>
  <c r="C629" i="15"/>
  <c r="C630" i="15"/>
  <c r="C631" i="15"/>
  <c r="C3" i="15"/>
  <c r="E16" i="7"/>
  <c r="E32" i="7"/>
  <c r="E48" i="7"/>
  <c r="E64" i="7"/>
  <c r="E80" i="7"/>
  <c r="E96" i="7"/>
  <c r="E112" i="7"/>
  <c r="E128" i="7"/>
  <c r="D4" i="7"/>
  <c r="E4" i="7" s="1"/>
  <c r="D5" i="7"/>
  <c r="E5" i="7" s="1"/>
  <c r="D6" i="7"/>
  <c r="E6" i="7" s="1"/>
  <c r="D7" i="7"/>
  <c r="E7" i="7" s="1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D17" i="7"/>
  <c r="E17" i="7" s="1"/>
  <c r="D18" i="7"/>
  <c r="E18" i="7" s="1"/>
  <c r="D19" i="7"/>
  <c r="E19" i="7" s="1"/>
  <c r="D20" i="7"/>
  <c r="E20" i="7" s="1"/>
  <c r="D21" i="7"/>
  <c r="E21" i="7" s="1"/>
  <c r="D22" i="7"/>
  <c r="E22" i="7" s="1"/>
  <c r="D23" i="7"/>
  <c r="E23" i="7" s="1"/>
  <c r="D24" i="7"/>
  <c r="E24" i="7" s="1"/>
  <c r="D25" i="7"/>
  <c r="E25" i="7" s="1"/>
  <c r="D26" i="7"/>
  <c r="E26" i="7" s="1"/>
  <c r="D27" i="7"/>
  <c r="E27" i="7" s="1"/>
  <c r="D28" i="7"/>
  <c r="E28" i="7" s="1"/>
  <c r="D29" i="7"/>
  <c r="E29" i="7" s="1"/>
  <c r="D30" i="7"/>
  <c r="E30" i="7" s="1"/>
  <c r="D31" i="7"/>
  <c r="E31" i="7" s="1"/>
  <c r="D32" i="7"/>
  <c r="D33" i="7"/>
  <c r="E33" i="7" s="1"/>
  <c r="D34" i="7"/>
  <c r="E34" i="7" s="1"/>
  <c r="D35" i="7"/>
  <c r="E35" i="7" s="1"/>
  <c r="D36" i="7"/>
  <c r="E36" i="7" s="1"/>
  <c r="D37" i="7"/>
  <c r="E37" i="7" s="1"/>
  <c r="D38" i="7"/>
  <c r="E38" i="7" s="1"/>
  <c r="D39" i="7"/>
  <c r="E39" i="7" s="1"/>
  <c r="D40" i="7"/>
  <c r="E40" i="7" s="1"/>
  <c r="D41" i="7"/>
  <c r="E41" i="7" s="1"/>
  <c r="D42" i="7"/>
  <c r="E42" i="7" s="1"/>
  <c r="D43" i="7"/>
  <c r="E43" i="7" s="1"/>
  <c r="D44" i="7"/>
  <c r="E44" i="7" s="1"/>
  <c r="D45" i="7"/>
  <c r="E45" i="7" s="1"/>
  <c r="D46" i="7"/>
  <c r="E46" i="7" s="1"/>
  <c r="D47" i="7"/>
  <c r="E47" i="7" s="1"/>
  <c r="D48" i="7"/>
  <c r="D49" i="7"/>
  <c r="E49" i="7" s="1"/>
  <c r="D50" i="7"/>
  <c r="E50" i="7" s="1"/>
  <c r="D51" i="7"/>
  <c r="E51" i="7" s="1"/>
  <c r="D52" i="7"/>
  <c r="E52" i="7" s="1"/>
  <c r="D53" i="7"/>
  <c r="E53" i="7" s="1"/>
  <c r="D54" i="7"/>
  <c r="E54" i="7" s="1"/>
  <c r="D55" i="7"/>
  <c r="E55" i="7" s="1"/>
  <c r="D56" i="7"/>
  <c r="E56" i="7" s="1"/>
  <c r="D57" i="7"/>
  <c r="E57" i="7" s="1"/>
  <c r="D58" i="7"/>
  <c r="E58" i="7" s="1"/>
  <c r="D59" i="7"/>
  <c r="E59" i="7" s="1"/>
  <c r="D60" i="7"/>
  <c r="E60" i="7" s="1"/>
  <c r="D61" i="7"/>
  <c r="E61" i="7" s="1"/>
  <c r="D62" i="7"/>
  <c r="E62" i="7" s="1"/>
  <c r="D63" i="7"/>
  <c r="E63" i="7" s="1"/>
  <c r="D64" i="7"/>
  <c r="D65" i="7"/>
  <c r="E65" i="7" s="1"/>
  <c r="D66" i="7"/>
  <c r="E66" i="7" s="1"/>
  <c r="D67" i="7"/>
  <c r="E67" i="7" s="1"/>
  <c r="D68" i="7"/>
  <c r="E68" i="7" s="1"/>
  <c r="D69" i="7"/>
  <c r="E69" i="7" s="1"/>
  <c r="D70" i="7"/>
  <c r="E70" i="7" s="1"/>
  <c r="D71" i="7"/>
  <c r="E71" i="7" s="1"/>
  <c r="D72" i="7"/>
  <c r="E72" i="7" s="1"/>
  <c r="D73" i="7"/>
  <c r="E73" i="7" s="1"/>
  <c r="D74" i="7"/>
  <c r="E74" i="7" s="1"/>
  <c r="D75" i="7"/>
  <c r="E75" i="7" s="1"/>
  <c r="D76" i="7"/>
  <c r="E76" i="7" s="1"/>
  <c r="D77" i="7"/>
  <c r="E77" i="7" s="1"/>
  <c r="D78" i="7"/>
  <c r="E78" i="7" s="1"/>
  <c r="D79" i="7"/>
  <c r="E79" i="7" s="1"/>
  <c r="D80" i="7"/>
  <c r="D81" i="7"/>
  <c r="E81" i="7" s="1"/>
  <c r="D82" i="7"/>
  <c r="E82" i="7" s="1"/>
  <c r="D83" i="7"/>
  <c r="E83" i="7" s="1"/>
  <c r="D84" i="7"/>
  <c r="E84" i="7" s="1"/>
  <c r="D85" i="7"/>
  <c r="E85" i="7" s="1"/>
  <c r="D86" i="7"/>
  <c r="E86" i="7" s="1"/>
  <c r="D87" i="7"/>
  <c r="E87" i="7" s="1"/>
  <c r="D88" i="7"/>
  <c r="E88" i="7" s="1"/>
  <c r="D89" i="7"/>
  <c r="E89" i="7" s="1"/>
  <c r="D90" i="7"/>
  <c r="E90" i="7" s="1"/>
  <c r="D91" i="7"/>
  <c r="E91" i="7" s="1"/>
  <c r="D92" i="7"/>
  <c r="E92" i="7" s="1"/>
  <c r="D93" i="7"/>
  <c r="E93" i="7" s="1"/>
  <c r="D94" i="7"/>
  <c r="E94" i="7" s="1"/>
  <c r="D95" i="7"/>
  <c r="E95" i="7" s="1"/>
  <c r="D96" i="7"/>
  <c r="D97" i="7"/>
  <c r="E97" i="7" s="1"/>
  <c r="D98" i="7"/>
  <c r="E98" i="7" s="1"/>
  <c r="D99" i="7"/>
  <c r="E99" i="7" s="1"/>
  <c r="D100" i="7"/>
  <c r="E100" i="7" s="1"/>
  <c r="D101" i="7"/>
  <c r="E101" i="7" s="1"/>
  <c r="D102" i="7"/>
  <c r="E102" i="7" s="1"/>
  <c r="D103" i="7"/>
  <c r="E103" i="7" s="1"/>
  <c r="D104" i="7"/>
  <c r="E104" i="7" s="1"/>
  <c r="D105" i="7"/>
  <c r="E105" i="7" s="1"/>
  <c r="D106" i="7"/>
  <c r="E106" i="7" s="1"/>
  <c r="D107" i="7"/>
  <c r="E107" i="7" s="1"/>
  <c r="D108" i="7"/>
  <c r="E108" i="7" s="1"/>
  <c r="D109" i="7"/>
  <c r="E109" i="7" s="1"/>
  <c r="D110" i="7"/>
  <c r="E110" i="7" s="1"/>
  <c r="D111" i="7"/>
  <c r="E111" i="7" s="1"/>
  <c r="D112" i="7"/>
  <c r="D113" i="7"/>
  <c r="E113" i="7" s="1"/>
  <c r="D114" i="7"/>
  <c r="E114" i="7" s="1"/>
  <c r="D115" i="7"/>
  <c r="E115" i="7" s="1"/>
  <c r="D116" i="7"/>
  <c r="E116" i="7" s="1"/>
  <c r="D117" i="7"/>
  <c r="E117" i="7" s="1"/>
  <c r="D118" i="7"/>
  <c r="E118" i="7" s="1"/>
  <c r="D119" i="7"/>
  <c r="E119" i="7" s="1"/>
  <c r="D120" i="7"/>
  <c r="E120" i="7" s="1"/>
  <c r="D121" i="7"/>
  <c r="E121" i="7" s="1"/>
  <c r="D122" i="7"/>
  <c r="E122" i="7" s="1"/>
  <c r="D123" i="7"/>
  <c r="E123" i="7" s="1"/>
  <c r="D124" i="7"/>
  <c r="E124" i="7" s="1"/>
  <c r="D125" i="7"/>
  <c r="E125" i="7" s="1"/>
  <c r="D126" i="7"/>
  <c r="E126" i="7" s="1"/>
  <c r="D127" i="7"/>
  <c r="E127" i="7" s="1"/>
  <c r="D128" i="7"/>
  <c r="D129" i="7"/>
  <c r="E129" i="7" s="1"/>
  <c r="D130" i="7"/>
  <c r="E130" i="7" s="1"/>
  <c r="D131" i="7"/>
  <c r="E131" i="7" s="1"/>
  <c r="D132" i="7"/>
  <c r="E132" i="7" s="1"/>
  <c r="D133" i="7"/>
  <c r="E133" i="7" s="1"/>
  <c r="D134" i="7"/>
  <c r="E134" i="7" s="1"/>
  <c r="D135" i="7"/>
  <c r="E135" i="7" s="1"/>
  <c r="D136" i="7"/>
  <c r="E136" i="7" s="1"/>
  <c r="D137" i="7"/>
  <c r="E137" i="7" s="1"/>
  <c r="D138" i="7"/>
  <c r="E138" i="7" s="1"/>
  <c r="D139" i="7"/>
  <c r="E139" i="7" s="1"/>
  <c r="D140" i="7"/>
  <c r="D141" i="7"/>
  <c r="E141" i="7" s="1"/>
  <c r="D142" i="7"/>
  <c r="E143" i="7" s="1"/>
  <c r="D3" i="7"/>
  <c r="E3" i="7" s="1"/>
  <c r="O2" i="6"/>
  <c r="E30" i="11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B9" i="12"/>
  <c r="Y7" i="12"/>
  <c r="E140" i="7" l="1"/>
  <c r="E142" i="7"/>
  <c r="V421" i="6"/>
  <c r="W421" i="6"/>
  <c r="X421" i="6"/>
  <c r="Y421" i="6"/>
  <c r="Y142" i="6"/>
  <c r="Y150" i="6"/>
  <c r="Y154" i="6"/>
  <c r="Y158" i="6"/>
  <c r="Y162" i="6"/>
  <c r="V166" i="6"/>
  <c r="Y166" i="6"/>
  <c r="V170" i="6"/>
  <c r="X170" i="6"/>
  <c r="Y170" i="6"/>
  <c r="V174" i="6"/>
  <c r="X174" i="6"/>
  <c r="Y174" i="6"/>
  <c r="V178" i="6"/>
  <c r="X178" i="6"/>
  <c r="Y178" i="6"/>
  <c r="V182" i="6"/>
  <c r="X182" i="6"/>
  <c r="Y182" i="6"/>
  <c r="V186" i="6"/>
  <c r="X186" i="6"/>
  <c r="Y186" i="6"/>
  <c r="V190" i="6"/>
  <c r="X190" i="6"/>
  <c r="Y190" i="6"/>
  <c r="V194" i="6"/>
  <c r="X194" i="6"/>
  <c r="Y194" i="6"/>
  <c r="V198" i="6"/>
  <c r="X198" i="6"/>
  <c r="Y198" i="6"/>
  <c r="V202" i="6"/>
  <c r="X202" i="6"/>
  <c r="Y202" i="6"/>
  <c r="V206" i="6"/>
  <c r="X206" i="6"/>
  <c r="Y206" i="6"/>
  <c r="V210" i="6"/>
  <c r="X210" i="6"/>
  <c r="Y210" i="6"/>
  <c r="V214" i="6"/>
  <c r="W214" i="6"/>
  <c r="X214" i="6"/>
  <c r="Y214" i="6"/>
  <c r="V218" i="6"/>
  <c r="W218" i="6"/>
  <c r="X218" i="6"/>
  <c r="Y218" i="6"/>
  <c r="V222" i="6"/>
  <c r="W222" i="6"/>
  <c r="X222" i="6"/>
  <c r="Y222" i="6"/>
  <c r="V226" i="6"/>
  <c r="W226" i="6"/>
  <c r="X226" i="6"/>
  <c r="Y226" i="6"/>
  <c r="V230" i="6"/>
  <c r="W230" i="6"/>
  <c r="X230" i="6"/>
  <c r="Y230" i="6"/>
  <c r="V234" i="6"/>
  <c r="W234" i="6"/>
  <c r="X234" i="6"/>
  <c r="Y234" i="6"/>
  <c r="V238" i="6"/>
  <c r="W238" i="6"/>
  <c r="X238" i="6"/>
  <c r="Y238" i="6"/>
  <c r="V242" i="6"/>
  <c r="W242" i="6"/>
  <c r="X242" i="6"/>
  <c r="Y242" i="6"/>
  <c r="V246" i="6"/>
  <c r="W246" i="6"/>
  <c r="X246" i="6"/>
  <c r="Y246" i="6"/>
  <c r="V250" i="6"/>
  <c r="W250" i="6"/>
  <c r="X250" i="6"/>
  <c r="Y250" i="6"/>
  <c r="V254" i="6"/>
  <c r="W254" i="6"/>
  <c r="X254" i="6"/>
  <c r="Y254" i="6"/>
  <c r="V258" i="6"/>
  <c r="W258" i="6"/>
  <c r="X258" i="6"/>
  <c r="Y258" i="6"/>
  <c r="V262" i="6"/>
  <c r="W262" i="6"/>
  <c r="X262" i="6"/>
  <c r="Y262" i="6"/>
  <c r="V266" i="6"/>
  <c r="W266" i="6"/>
  <c r="X266" i="6"/>
  <c r="Y266" i="6"/>
  <c r="V270" i="6"/>
  <c r="W270" i="6"/>
  <c r="X270" i="6"/>
  <c r="Y270" i="6"/>
  <c r="V274" i="6"/>
  <c r="W274" i="6"/>
  <c r="X274" i="6"/>
  <c r="Y274" i="6"/>
  <c r="W278" i="6"/>
  <c r="X278" i="6"/>
  <c r="Y278" i="6"/>
  <c r="F3" i="7"/>
  <c r="F4" i="7"/>
  <c r="F5" i="7"/>
  <c r="W282" i="6"/>
  <c r="X282" i="6"/>
  <c r="Y282" i="6"/>
  <c r="F7" i="7"/>
  <c r="F8" i="7"/>
  <c r="F9" i="7"/>
  <c r="W286" i="6"/>
  <c r="X286" i="6"/>
  <c r="Y286" i="6"/>
  <c r="F11" i="7"/>
  <c r="F12" i="7"/>
  <c r="F13" i="7"/>
  <c r="W290" i="6"/>
  <c r="X290" i="6"/>
  <c r="Y290" i="6"/>
  <c r="F15" i="7"/>
  <c r="F16" i="7"/>
  <c r="F17" i="7"/>
  <c r="W294" i="6"/>
  <c r="X294" i="6"/>
  <c r="Y294" i="6"/>
  <c r="F19" i="7"/>
  <c r="F20" i="7"/>
  <c r="F21" i="7"/>
  <c r="W298" i="6"/>
  <c r="X298" i="6"/>
  <c r="Y298" i="6"/>
  <c r="F23" i="7"/>
  <c r="F24" i="7"/>
  <c r="F25" i="7"/>
  <c r="W302" i="6"/>
  <c r="X302" i="6"/>
  <c r="Y302" i="6"/>
  <c r="F27" i="7"/>
  <c r="F28" i="7"/>
  <c r="F29" i="7"/>
  <c r="W306" i="6"/>
  <c r="X306" i="6"/>
  <c r="Y306" i="6"/>
  <c r="F31" i="7"/>
  <c r="F32" i="7"/>
  <c r="F33" i="7"/>
  <c r="W310" i="6"/>
  <c r="X310" i="6"/>
  <c r="Y310" i="6"/>
  <c r="F35" i="7"/>
  <c r="F36" i="7"/>
  <c r="F37" i="7"/>
  <c r="W314" i="6"/>
  <c r="X314" i="6"/>
  <c r="Y314" i="6"/>
  <c r="F39" i="7"/>
  <c r="F40" i="7"/>
  <c r="F41" i="7"/>
  <c r="W318" i="6"/>
  <c r="X318" i="6"/>
  <c r="Y318" i="6"/>
  <c r="F43" i="7"/>
  <c r="F44" i="7"/>
  <c r="F45" i="7"/>
  <c r="W322" i="6"/>
  <c r="X322" i="6"/>
  <c r="Y322" i="6"/>
  <c r="F47" i="7"/>
  <c r="F48" i="7"/>
  <c r="F49" i="7"/>
  <c r="W326" i="6"/>
  <c r="X326" i="6"/>
  <c r="Y326" i="6"/>
  <c r="F51" i="7"/>
  <c r="F52" i="7"/>
  <c r="F53" i="7"/>
  <c r="W330" i="6"/>
  <c r="X330" i="6"/>
  <c r="Y330" i="6"/>
  <c r="F55" i="7"/>
  <c r="F56" i="7"/>
  <c r="F57" i="7"/>
  <c r="W334" i="6"/>
  <c r="X334" i="6"/>
  <c r="Y334" i="6"/>
  <c r="F59" i="7"/>
  <c r="F60" i="7"/>
  <c r="F61" i="7"/>
  <c r="W338" i="6"/>
  <c r="X338" i="6"/>
  <c r="Y338" i="6"/>
  <c r="F63" i="7"/>
  <c r="F64" i="7"/>
  <c r="F65" i="7"/>
  <c r="W342" i="6"/>
  <c r="X342" i="6"/>
  <c r="Y342" i="6"/>
  <c r="F67" i="7"/>
  <c r="F68" i="7"/>
  <c r="F69" i="7"/>
  <c r="W346" i="6"/>
  <c r="X346" i="6"/>
  <c r="Y346" i="6"/>
  <c r="F71" i="7"/>
  <c r="F72" i="7"/>
  <c r="F73" i="7"/>
  <c r="W350" i="6"/>
  <c r="X350" i="6"/>
  <c r="Y350" i="6"/>
  <c r="F75" i="7"/>
  <c r="F76" i="7"/>
  <c r="F77" i="7"/>
  <c r="W354" i="6"/>
  <c r="X354" i="6"/>
  <c r="Y354" i="6"/>
  <c r="F79" i="7"/>
  <c r="F80" i="7"/>
  <c r="F81" i="7"/>
  <c r="W358" i="6"/>
  <c r="X358" i="6"/>
  <c r="Y358" i="6"/>
  <c r="F83" i="7"/>
  <c r="F84" i="7"/>
  <c r="F85" i="7"/>
  <c r="W362" i="6"/>
  <c r="X362" i="6"/>
  <c r="Y362" i="6"/>
  <c r="F87" i="7"/>
  <c r="F88" i="7"/>
  <c r="F89" i="7"/>
  <c r="W366" i="6"/>
  <c r="X366" i="6"/>
  <c r="Y366" i="6"/>
  <c r="F91" i="7"/>
  <c r="F92" i="7"/>
  <c r="F93" i="7"/>
  <c r="W370" i="6"/>
  <c r="X370" i="6"/>
  <c r="Y370" i="6"/>
  <c r="F95" i="7"/>
  <c r="F96" i="7"/>
  <c r="F97" i="7"/>
  <c r="W374" i="6"/>
  <c r="X374" i="6"/>
  <c r="Y374" i="6"/>
  <c r="F99" i="7"/>
  <c r="F100" i="7"/>
  <c r="F101" i="7"/>
  <c r="W378" i="6"/>
  <c r="X378" i="6"/>
  <c r="Y378" i="6"/>
  <c r="F103" i="7"/>
  <c r="F104" i="7"/>
  <c r="F105" i="7"/>
  <c r="W382" i="6"/>
  <c r="X382" i="6"/>
  <c r="Y382" i="6"/>
  <c r="F107" i="7"/>
  <c r="F108" i="7"/>
  <c r="F109" i="7"/>
  <c r="W386" i="6"/>
  <c r="X386" i="6"/>
  <c r="Y386" i="6"/>
  <c r="F111" i="7"/>
  <c r="F112" i="7"/>
  <c r="F113" i="7"/>
  <c r="W390" i="6"/>
  <c r="X390" i="6"/>
  <c r="Y390" i="6"/>
  <c r="F115" i="7"/>
  <c r="F116" i="7"/>
  <c r="F117" i="7"/>
  <c r="W394" i="6"/>
  <c r="X394" i="6"/>
  <c r="Y394" i="6"/>
  <c r="F119" i="7"/>
  <c r="F120" i="7"/>
  <c r="F121" i="7"/>
  <c r="W398" i="6"/>
  <c r="X398" i="6"/>
  <c r="Y398" i="6"/>
  <c r="F123" i="7"/>
  <c r="F124" i="7"/>
  <c r="F125" i="7"/>
  <c r="W402" i="6"/>
  <c r="X402" i="6"/>
  <c r="Y402" i="6"/>
  <c r="F127" i="7"/>
  <c r="F128" i="7"/>
  <c r="F129" i="7"/>
  <c r="W406" i="6"/>
  <c r="X406" i="6"/>
  <c r="Y406" i="6"/>
  <c r="F131" i="7"/>
  <c r="I143" i="7" s="1"/>
  <c r="F132" i="7"/>
  <c r="I144" i="7" s="1"/>
  <c r="F133" i="7"/>
  <c r="I145" i="7" s="1"/>
  <c r="W410" i="6"/>
  <c r="X410" i="6"/>
  <c r="Y410" i="6"/>
  <c r="F136" i="7"/>
  <c r="F137" i="7"/>
  <c r="W414" i="6"/>
  <c r="X414" i="6"/>
  <c r="Y414" i="6"/>
  <c r="F140" i="7"/>
  <c r="F141" i="7"/>
  <c r="W418" i="6"/>
  <c r="X418" i="6"/>
  <c r="Y418" i="6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Z48" i="11"/>
  <c r="B48" i="11"/>
  <c r="Y46" i="11"/>
  <c r="Y48" i="11" s="1"/>
  <c r="W190" i="6" l="1"/>
  <c r="W202" i="6"/>
  <c r="W178" i="6"/>
  <c r="W174" i="6"/>
  <c r="W206" i="6"/>
  <c r="W194" i="6"/>
  <c r="W210" i="6"/>
  <c r="W198" i="6"/>
  <c r="W186" i="6"/>
  <c r="V162" i="6"/>
  <c r="X158" i="6"/>
  <c r="X154" i="6"/>
  <c r="X150" i="6"/>
  <c r="W182" i="6"/>
  <c r="W150" i="6"/>
  <c r="W162" i="6"/>
  <c r="W166" i="6"/>
  <c r="W146" i="6"/>
  <c r="W170" i="6"/>
  <c r="W142" i="6"/>
  <c r="X146" i="6"/>
  <c r="X138" i="6"/>
  <c r="V158" i="6"/>
  <c r="V154" i="6"/>
  <c r="X166" i="6"/>
  <c r="V150" i="6"/>
  <c r="V126" i="6"/>
  <c r="V134" i="6"/>
  <c r="W138" i="6"/>
  <c r="V146" i="6"/>
  <c r="V130" i="6"/>
  <c r="X130" i="6"/>
  <c r="V138" i="6"/>
  <c r="W154" i="6"/>
  <c r="W158" i="6"/>
  <c r="V142" i="6"/>
  <c r="V418" i="6"/>
  <c r="F142" i="7"/>
  <c r="V414" i="6"/>
  <c r="F138" i="7"/>
  <c r="V406" i="6"/>
  <c r="F130" i="7"/>
  <c r="V398" i="6"/>
  <c r="F122" i="7"/>
  <c r="V390" i="6"/>
  <c r="F114" i="7"/>
  <c r="V386" i="6"/>
  <c r="F110" i="7"/>
  <c r="V382" i="6"/>
  <c r="F106" i="7"/>
  <c r="V378" i="6"/>
  <c r="F102" i="7"/>
  <c r="V374" i="6"/>
  <c r="F98" i="7"/>
  <c r="V370" i="6"/>
  <c r="F94" i="7"/>
  <c r="V366" i="6"/>
  <c r="F90" i="7"/>
  <c r="V362" i="6"/>
  <c r="F86" i="7"/>
  <c r="V358" i="6"/>
  <c r="F82" i="7"/>
  <c r="V354" i="6"/>
  <c r="F78" i="7"/>
  <c r="V350" i="6"/>
  <c r="F74" i="7"/>
  <c r="V346" i="6"/>
  <c r="F70" i="7"/>
  <c r="V342" i="6"/>
  <c r="F66" i="7"/>
  <c r="V338" i="6"/>
  <c r="F62" i="7"/>
  <c r="V334" i="6"/>
  <c r="F58" i="7"/>
  <c r="V330" i="6"/>
  <c r="F54" i="7"/>
  <c r="V326" i="6"/>
  <c r="F50" i="7"/>
  <c r="V322" i="6"/>
  <c r="F46" i="7"/>
  <c r="V318" i="6"/>
  <c r="F42" i="7"/>
  <c r="V314" i="6"/>
  <c r="F38" i="7"/>
  <c r="V310" i="6"/>
  <c r="F34" i="7"/>
  <c r="V306" i="6"/>
  <c r="F30" i="7"/>
  <c r="V302" i="6"/>
  <c r="F26" i="7"/>
  <c r="V298" i="6"/>
  <c r="F22" i="7"/>
  <c r="V294" i="6"/>
  <c r="F18" i="7"/>
  <c r="V290" i="6"/>
  <c r="F14" i="7"/>
  <c r="V286" i="6"/>
  <c r="F10" i="7"/>
  <c r="V282" i="6"/>
  <c r="F6" i="7"/>
  <c r="V410" i="6"/>
  <c r="F134" i="7"/>
  <c r="V402" i="6"/>
  <c r="F126" i="7"/>
  <c r="V394" i="6"/>
  <c r="F118" i="7"/>
  <c r="V415" i="6"/>
  <c r="F139" i="7"/>
  <c r="V411" i="6"/>
  <c r="F135" i="7"/>
  <c r="V278" i="6"/>
  <c r="F2" i="7"/>
  <c r="X419" i="6"/>
  <c r="X420" i="6"/>
  <c r="W419" i="6"/>
  <c r="W420" i="6"/>
  <c r="V419" i="6"/>
  <c r="V420" i="6"/>
  <c r="Y419" i="6"/>
  <c r="Y420" i="6"/>
  <c r="W130" i="6"/>
  <c r="V417" i="6"/>
  <c r="V409" i="6"/>
  <c r="V393" i="6"/>
  <c r="V377" i="6"/>
  <c r="V373" i="6"/>
  <c r="V369" i="6"/>
  <c r="V365" i="6"/>
  <c r="V361" i="6"/>
  <c r="V357" i="6"/>
  <c r="V353" i="6"/>
  <c r="V349" i="6"/>
  <c r="V345" i="6"/>
  <c r="V341" i="6"/>
  <c r="V337" i="6"/>
  <c r="V333" i="6"/>
  <c r="V329" i="6"/>
  <c r="V325" i="6"/>
  <c r="V321" i="6"/>
  <c r="V317" i="6"/>
  <c r="V313" i="6"/>
  <c r="V309" i="6"/>
  <c r="V305" i="6"/>
  <c r="V301" i="6"/>
  <c r="V297" i="6"/>
  <c r="V293" i="6"/>
  <c r="V289" i="6"/>
  <c r="V285" i="6"/>
  <c r="V281" i="6"/>
  <c r="V277" i="6"/>
  <c r="V273" i="6"/>
  <c r="V269" i="6"/>
  <c r="V265" i="6"/>
  <c r="V261" i="6"/>
  <c r="V257" i="6"/>
  <c r="V253" i="6"/>
  <c r="V249" i="6"/>
  <c r="V245" i="6"/>
  <c r="V241" i="6"/>
  <c r="V237" i="6"/>
  <c r="V233" i="6"/>
  <c r="V229" i="6"/>
  <c r="V225" i="6"/>
  <c r="V221" i="6"/>
  <c r="V401" i="6"/>
  <c r="V381" i="6"/>
  <c r="V413" i="6"/>
  <c r="V397" i="6"/>
  <c r="V389" i="6"/>
  <c r="V405" i="6"/>
  <c r="V385" i="6"/>
  <c r="V412" i="6"/>
  <c r="V400" i="6"/>
  <c r="V388" i="6"/>
  <c r="V380" i="6"/>
  <c r="V368" i="6"/>
  <c r="V364" i="6"/>
  <c r="V360" i="6"/>
  <c r="V356" i="6"/>
  <c r="V352" i="6"/>
  <c r="V348" i="6"/>
  <c r="V344" i="6"/>
  <c r="V340" i="6"/>
  <c r="V336" i="6"/>
  <c r="V332" i="6"/>
  <c r="V328" i="6"/>
  <c r="V324" i="6"/>
  <c r="V320" i="6"/>
  <c r="V316" i="6"/>
  <c r="V312" i="6"/>
  <c r="V308" i="6"/>
  <c r="V304" i="6"/>
  <c r="V300" i="6"/>
  <c r="V296" i="6"/>
  <c r="V292" i="6"/>
  <c r="V288" i="6"/>
  <c r="V284" i="6"/>
  <c r="V280" i="6"/>
  <c r="V276" i="6"/>
  <c r="V272" i="6"/>
  <c r="V268" i="6"/>
  <c r="V264" i="6"/>
  <c r="V260" i="6"/>
  <c r="V256" i="6"/>
  <c r="V252" i="6"/>
  <c r="V248" i="6"/>
  <c r="V244" i="6"/>
  <c r="V240" i="6"/>
  <c r="V236" i="6"/>
  <c r="V232" i="6"/>
  <c r="V228" i="6"/>
  <c r="V224" i="6"/>
  <c r="V408" i="6"/>
  <c r="V392" i="6"/>
  <c r="V376" i="6"/>
  <c r="V404" i="6"/>
  <c r="V396" i="6"/>
  <c r="V384" i="6"/>
  <c r="V372" i="6"/>
  <c r="V416" i="6"/>
  <c r="V407" i="6"/>
  <c r="V403" i="6"/>
  <c r="V399" i="6"/>
  <c r="V395" i="6"/>
  <c r="V391" i="6"/>
  <c r="V387" i="6"/>
  <c r="V383" i="6"/>
  <c r="V379" i="6"/>
  <c r="V375" i="6"/>
  <c r="V371" i="6"/>
  <c r="V367" i="6"/>
  <c r="V363" i="6"/>
  <c r="V359" i="6"/>
  <c r="V355" i="6"/>
  <c r="V351" i="6"/>
  <c r="V347" i="6"/>
  <c r="V343" i="6"/>
  <c r="V339" i="6"/>
  <c r="V335" i="6"/>
  <c r="V331" i="6"/>
  <c r="V327" i="6"/>
  <c r="V323" i="6"/>
  <c r="V319" i="6"/>
  <c r="V315" i="6"/>
  <c r="V311" i="6"/>
  <c r="V307" i="6"/>
  <c r="V303" i="6"/>
  <c r="V299" i="6"/>
  <c r="V295" i="6"/>
  <c r="V291" i="6"/>
  <c r="V287" i="6"/>
  <c r="V283" i="6"/>
  <c r="V279" i="6"/>
  <c r="V275" i="6"/>
  <c r="V271" i="6"/>
  <c r="V267" i="6"/>
  <c r="V263" i="6"/>
  <c r="V259" i="6"/>
  <c r="V255" i="6"/>
  <c r="V251" i="6"/>
  <c r="V247" i="6"/>
  <c r="V243" i="6"/>
  <c r="V239" i="6"/>
  <c r="V235" i="6"/>
  <c r="V231" i="6"/>
  <c r="V227" i="6"/>
  <c r="V223" i="6"/>
  <c r="V219" i="6"/>
  <c r="V215" i="6"/>
  <c r="V211" i="6"/>
  <c r="X162" i="6"/>
  <c r="X142" i="6"/>
  <c r="W126" i="6"/>
  <c r="W134" i="6"/>
  <c r="X134" i="6"/>
  <c r="X126" i="6"/>
  <c r="Y146" i="6"/>
  <c r="W411" i="6"/>
  <c r="W395" i="6"/>
  <c r="W371" i="6"/>
  <c r="W415" i="6"/>
  <c r="W399" i="6"/>
  <c r="W383" i="6"/>
  <c r="W367" i="6"/>
  <c r="W417" i="6"/>
  <c r="W413" i="6"/>
  <c r="W409" i="6"/>
  <c r="W405" i="6"/>
  <c r="W401" i="6"/>
  <c r="W397" i="6"/>
  <c r="W393" i="6"/>
  <c r="W389" i="6"/>
  <c r="W385" i="6"/>
  <c r="W381" i="6"/>
  <c r="W377" i="6"/>
  <c r="W373" i="6"/>
  <c r="W369" i="6"/>
  <c r="W365" i="6"/>
  <c r="W361" i="6"/>
  <c r="W357" i="6"/>
  <c r="W353" i="6"/>
  <c r="W349" i="6"/>
  <c r="W345" i="6"/>
  <c r="W341" i="6"/>
  <c r="W337" i="6"/>
  <c r="W333" i="6"/>
  <c r="W329" i="6"/>
  <c r="W325" i="6"/>
  <c r="W321" i="6"/>
  <c r="W317" i="6"/>
  <c r="W313" i="6"/>
  <c r="W309" i="6"/>
  <c r="W305" i="6"/>
  <c r="W301" i="6"/>
  <c r="W297" i="6"/>
  <c r="W293" i="6"/>
  <c r="W289" i="6"/>
  <c r="W285" i="6"/>
  <c r="W281" i="6"/>
  <c r="W277" i="6"/>
  <c r="W273" i="6"/>
  <c r="W269" i="6"/>
  <c r="W265" i="6"/>
  <c r="W261" i="6"/>
  <c r="W257" i="6"/>
  <c r="W253" i="6"/>
  <c r="W249" i="6"/>
  <c r="W245" i="6"/>
  <c r="W241" i="6"/>
  <c r="W237" i="6"/>
  <c r="W233" i="6"/>
  <c r="W229" i="6"/>
  <c r="W225" i="6"/>
  <c r="W221" i="6"/>
  <c r="W217" i="6"/>
  <c r="W213" i="6"/>
  <c r="W209" i="6"/>
  <c r="W205" i="6"/>
  <c r="W201" i="6"/>
  <c r="W197" i="6"/>
  <c r="W193" i="6"/>
  <c r="W189" i="6"/>
  <c r="W185" i="6"/>
  <c r="V217" i="6"/>
  <c r="V213" i="6"/>
  <c r="V209" i="6"/>
  <c r="V205" i="6"/>
  <c r="V201" i="6"/>
  <c r="V197" i="6"/>
  <c r="V193" i="6"/>
  <c r="V189" i="6"/>
  <c r="V185" i="6"/>
  <c r="V181" i="6"/>
  <c r="V177" i="6"/>
  <c r="V173" i="6"/>
  <c r="V169" i="6"/>
  <c r="V165" i="6"/>
  <c r="V161" i="6"/>
  <c r="V157" i="6"/>
  <c r="V153" i="6"/>
  <c r="V149" i="6"/>
  <c r="V145" i="6"/>
  <c r="W412" i="6"/>
  <c r="W400" i="6"/>
  <c r="W388" i="6"/>
  <c r="W376" i="6"/>
  <c r="W372" i="6"/>
  <c r="W368" i="6"/>
  <c r="W364" i="6"/>
  <c r="W360" i="6"/>
  <c r="W356" i="6"/>
  <c r="W352" i="6"/>
  <c r="W348" i="6"/>
  <c r="W344" i="6"/>
  <c r="W340" i="6"/>
  <c r="W336" i="6"/>
  <c r="W332" i="6"/>
  <c r="W328" i="6"/>
  <c r="W324" i="6"/>
  <c r="W320" i="6"/>
  <c r="W316" i="6"/>
  <c r="W312" i="6"/>
  <c r="W308" i="6"/>
  <c r="W304" i="6"/>
  <c r="W300" i="6"/>
  <c r="W296" i="6"/>
  <c r="W292" i="6"/>
  <c r="W288" i="6"/>
  <c r="W284" i="6"/>
  <c r="W280" i="6"/>
  <c r="W276" i="6"/>
  <c r="W272" i="6"/>
  <c r="W268" i="6"/>
  <c r="W264" i="6"/>
  <c r="W260" i="6"/>
  <c r="W256" i="6"/>
  <c r="W252" i="6"/>
  <c r="W248" i="6"/>
  <c r="W244" i="6"/>
  <c r="W240" i="6"/>
  <c r="W236" i="6"/>
  <c r="W232" i="6"/>
  <c r="W228" i="6"/>
  <c r="W224" i="6"/>
  <c r="W220" i="6"/>
  <c r="W216" i="6"/>
  <c r="W212" i="6"/>
  <c r="W208" i="6"/>
  <c r="W204" i="6"/>
  <c r="W200" i="6"/>
  <c r="W196" i="6"/>
  <c r="W192" i="6"/>
  <c r="W188" i="6"/>
  <c r="W184" i="6"/>
  <c r="W180" i="6"/>
  <c r="W176" i="6"/>
  <c r="W172" i="6"/>
  <c r="W168" i="6"/>
  <c r="W164" i="6"/>
  <c r="W160" i="6"/>
  <c r="W156" i="6"/>
  <c r="W152" i="6"/>
  <c r="W148" i="6"/>
  <c r="W144" i="6"/>
  <c r="W140" i="6"/>
  <c r="W392" i="6"/>
  <c r="V220" i="6"/>
  <c r="V216" i="6"/>
  <c r="V212" i="6"/>
  <c r="V208" i="6"/>
  <c r="V204" i="6"/>
  <c r="V200" i="6"/>
  <c r="V196" i="6"/>
  <c r="V192" i="6"/>
  <c r="V188" i="6"/>
  <c r="V184" i="6"/>
  <c r="V180" i="6"/>
  <c r="V176" i="6"/>
  <c r="V172" i="6"/>
  <c r="V168" i="6"/>
  <c r="V164" i="6"/>
  <c r="V160" i="6"/>
  <c r="V156" i="6"/>
  <c r="V152" i="6"/>
  <c r="V148" i="6"/>
  <c r="V144" i="6"/>
  <c r="V140" i="6"/>
  <c r="V136" i="6"/>
  <c r="W416" i="6"/>
  <c r="W404" i="6"/>
  <c r="W384" i="6"/>
  <c r="W408" i="6"/>
  <c r="W396" i="6"/>
  <c r="W380" i="6"/>
  <c r="W403" i="6"/>
  <c r="W387" i="6"/>
  <c r="W375" i="6"/>
  <c r="W363" i="6"/>
  <c r="W359" i="6"/>
  <c r="W355" i="6"/>
  <c r="W351" i="6"/>
  <c r="W347" i="6"/>
  <c r="W343" i="6"/>
  <c r="W339" i="6"/>
  <c r="W335" i="6"/>
  <c r="W331" i="6"/>
  <c r="W327" i="6"/>
  <c r="W323" i="6"/>
  <c r="W319" i="6"/>
  <c r="W315" i="6"/>
  <c r="W311" i="6"/>
  <c r="W307" i="6"/>
  <c r="W303" i="6"/>
  <c r="W299" i="6"/>
  <c r="W295" i="6"/>
  <c r="W291" i="6"/>
  <c r="W287" i="6"/>
  <c r="W283" i="6"/>
  <c r="W279" i="6"/>
  <c r="W275" i="6"/>
  <c r="W271" i="6"/>
  <c r="W267" i="6"/>
  <c r="W263" i="6"/>
  <c r="W259" i="6"/>
  <c r="W255" i="6"/>
  <c r="W251" i="6"/>
  <c r="W247" i="6"/>
  <c r="W243" i="6"/>
  <c r="W239" i="6"/>
  <c r="W235" i="6"/>
  <c r="W231" i="6"/>
  <c r="W227" i="6"/>
  <c r="W223" i="6"/>
  <c r="W219" i="6"/>
  <c r="W215" i="6"/>
  <c r="W211" i="6"/>
  <c r="W207" i="6"/>
  <c r="W203" i="6"/>
  <c r="W199" i="6"/>
  <c r="W195" i="6"/>
  <c r="W191" i="6"/>
  <c r="W187" i="6"/>
  <c r="W407" i="6"/>
  <c r="W391" i="6"/>
  <c r="W379" i="6"/>
  <c r="V207" i="6"/>
  <c r="V203" i="6"/>
  <c r="V199" i="6"/>
  <c r="V195" i="6"/>
  <c r="V191" i="6"/>
  <c r="V187" i="6"/>
  <c r="V183" i="6"/>
  <c r="V179" i="6"/>
  <c r="V175" i="6"/>
  <c r="V171" i="6"/>
  <c r="V167" i="6"/>
  <c r="V163" i="6"/>
  <c r="V159" i="6"/>
  <c r="V155" i="6"/>
  <c r="V151" i="6"/>
  <c r="V147" i="6"/>
  <c r="V132" i="6"/>
  <c r="V128" i="6"/>
  <c r="Y126" i="6"/>
  <c r="X413" i="6"/>
  <c r="X405" i="6"/>
  <c r="X401" i="6"/>
  <c r="X397" i="6"/>
  <c r="X393" i="6"/>
  <c r="X389" i="6"/>
  <c r="X385" i="6"/>
  <c r="X381" i="6"/>
  <c r="X377" i="6"/>
  <c r="X373" i="6"/>
  <c r="X369" i="6"/>
  <c r="X365" i="6"/>
  <c r="X361" i="6"/>
  <c r="X357" i="6"/>
  <c r="X353" i="6"/>
  <c r="X349" i="6"/>
  <c r="X345" i="6"/>
  <c r="X341" i="6"/>
  <c r="X337" i="6"/>
  <c r="X333" i="6"/>
  <c r="X329" i="6"/>
  <c r="X325" i="6"/>
  <c r="X321" i="6"/>
  <c r="X317" i="6"/>
  <c r="X313" i="6"/>
  <c r="X309" i="6"/>
  <c r="X305" i="6"/>
  <c r="X301" i="6"/>
  <c r="X297" i="6"/>
  <c r="X293" i="6"/>
  <c r="X289" i="6"/>
  <c r="X285" i="6"/>
  <c r="X281" i="6"/>
  <c r="X277" i="6"/>
  <c r="X273" i="6"/>
  <c r="X269" i="6"/>
  <c r="X265" i="6"/>
  <c r="X261" i="6"/>
  <c r="X257" i="6"/>
  <c r="X253" i="6"/>
  <c r="X249" i="6"/>
  <c r="X245" i="6"/>
  <c r="X241" i="6"/>
  <c r="X237" i="6"/>
  <c r="X233" i="6"/>
  <c r="X229" i="6"/>
  <c r="X225" i="6"/>
  <c r="X221" i="6"/>
  <c r="X217" i="6"/>
  <c r="X213" i="6"/>
  <c r="X209" i="6"/>
  <c r="X205" i="6"/>
  <c r="X201" i="6"/>
  <c r="X197" i="6"/>
  <c r="X193" i="6"/>
  <c r="X189" i="6"/>
  <c r="X185" i="6"/>
  <c r="X181" i="6"/>
  <c r="X177" i="6"/>
  <c r="X173" i="6"/>
  <c r="X169" i="6"/>
  <c r="X417" i="6"/>
  <c r="X409" i="6"/>
  <c r="X416" i="6"/>
  <c r="X412" i="6"/>
  <c r="X408" i="6"/>
  <c r="X404" i="6"/>
  <c r="X400" i="6"/>
  <c r="X396" i="6"/>
  <c r="X392" i="6"/>
  <c r="X388" i="6"/>
  <c r="X384" i="6"/>
  <c r="X380" i="6"/>
  <c r="X376" i="6"/>
  <c r="X372" i="6"/>
  <c r="X368" i="6"/>
  <c r="X364" i="6"/>
  <c r="X360" i="6"/>
  <c r="X356" i="6"/>
  <c r="X352" i="6"/>
  <c r="X348" i="6"/>
  <c r="X344" i="6"/>
  <c r="X340" i="6"/>
  <c r="X336" i="6"/>
  <c r="X332" i="6"/>
  <c r="X328" i="6"/>
  <c r="X324" i="6"/>
  <c r="X320" i="6"/>
  <c r="X316" i="6"/>
  <c r="X312" i="6"/>
  <c r="X308" i="6"/>
  <c r="X304" i="6"/>
  <c r="X300" i="6"/>
  <c r="X296" i="6"/>
  <c r="X292" i="6"/>
  <c r="X288" i="6"/>
  <c r="X284" i="6"/>
  <c r="X280" i="6"/>
  <c r="X276" i="6"/>
  <c r="X272" i="6"/>
  <c r="X268" i="6"/>
  <c r="X264" i="6"/>
  <c r="X260" i="6"/>
  <c r="X256" i="6"/>
  <c r="X252" i="6"/>
  <c r="X248" i="6"/>
  <c r="X244" i="6"/>
  <c r="X240" i="6"/>
  <c r="X236" i="6"/>
  <c r="X232" i="6"/>
  <c r="X228" i="6"/>
  <c r="X224" i="6"/>
  <c r="X220" i="6"/>
  <c r="X216" i="6"/>
  <c r="X212" i="6"/>
  <c r="X208" i="6"/>
  <c r="X204" i="6"/>
  <c r="X200" i="6"/>
  <c r="X196" i="6"/>
  <c r="X192" i="6"/>
  <c r="X188" i="6"/>
  <c r="X184" i="6"/>
  <c r="X180" i="6"/>
  <c r="X176" i="6"/>
  <c r="X172" i="6"/>
  <c r="X168" i="6"/>
  <c r="X164" i="6"/>
  <c r="X160" i="6"/>
  <c r="X156" i="6"/>
  <c r="X152" i="6"/>
  <c r="X148" i="6"/>
  <c r="X144" i="6"/>
  <c r="X140" i="6"/>
  <c r="X136" i="6"/>
  <c r="V124" i="6"/>
  <c r="X415" i="6"/>
  <c r="X411" i="6"/>
  <c r="X403" i="6"/>
  <c r="X399" i="6"/>
  <c r="X395" i="6"/>
  <c r="X391" i="6"/>
  <c r="X387" i="6"/>
  <c r="X383" i="6"/>
  <c r="X379" i="6"/>
  <c r="X375" i="6"/>
  <c r="X371" i="6"/>
  <c r="X367" i="6"/>
  <c r="X363" i="6"/>
  <c r="X359" i="6"/>
  <c r="X355" i="6"/>
  <c r="X351" i="6"/>
  <c r="X347" i="6"/>
  <c r="X343" i="6"/>
  <c r="X339" i="6"/>
  <c r="X335" i="6"/>
  <c r="X331" i="6"/>
  <c r="X327" i="6"/>
  <c r="X323" i="6"/>
  <c r="X319" i="6"/>
  <c r="X315" i="6"/>
  <c r="X311" i="6"/>
  <c r="X307" i="6"/>
  <c r="X303" i="6"/>
  <c r="X299" i="6"/>
  <c r="X295" i="6"/>
  <c r="X291" i="6"/>
  <c r="X287" i="6"/>
  <c r="X283" i="6"/>
  <c r="X279" i="6"/>
  <c r="X275" i="6"/>
  <c r="X271" i="6"/>
  <c r="X267" i="6"/>
  <c r="X263" i="6"/>
  <c r="X259" i="6"/>
  <c r="X255" i="6"/>
  <c r="X251" i="6"/>
  <c r="X247" i="6"/>
  <c r="X243" i="6"/>
  <c r="X239" i="6"/>
  <c r="X235" i="6"/>
  <c r="X231" i="6"/>
  <c r="X227" i="6"/>
  <c r="X223" i="6"/>
  <c r="X219" i="6"/>
  <c r="X215" i="6"/>
  <c r="X211" i="6"/>
  <c r="X207" i="6"/>
  <c r="X203" i="6"/>
  <c r="X199" i="6"/>
  <c r="X195" i="6"/>
  <c r="X191" i="6"/>
  <c r="X187" i="6"/>
  <c r="X183" i="6"/>
  <c r="X179" i="6"/>
  <c r="X175" i="6"/>
  <c r="X171" i="6"/>
  <c r="X167" i="6"/>
  <c r="X407" i="6"/>
  <c r="W136" i="6"/>
  <c r="W132" i="6"/>
  <c r="X165" i="6"/>
  <c r="W181" i="6"/>
  <c r="X163" i="6"/>
  <c r="W183" i="6"/>
  <c r="W177" i="6"/>
  <c r="W173" i="6"/>
  <c r="W169" i="6"/>
  <c r="V141" i="6"/>
  <c r="V137" i="6"/>
  <c r="V133" i="6"/>
  <c r="W179" i="6"/>
  <c r="W175" i="6"/>
  <c r="W171" i="6"/>
  <c r="V143" i="6"/>
  <c r="V139" i="6"/>
  <c r="V135" i="6"/>
  <c r="Y138" i="6"/>
  <c r="Y389" i="6"/>
  <c r="Y381" i="6"/>
  <c r="Y377" i="6"/>
  <c r="Y373" i="6"/>
  <c r="Y369" i="6"/>
  <c r="Y365" i="6"/>
  <c r="Y361" i="6"/>
  <c r="Y357" i="6"/>
  <c r="Y353" i="6"/>
  <c r="Y349" i="6"/>
  <c r="Y345" i="6"/>
  <c r="Y341" i="6"/>
  <c r="Y337" i="6"/>
  <c r="Y333" i="6"/>
  <c r="Y329" i="6"/>
  <c r="Y325" i="6"/>
  <c r="Y321" i="6"/>
  <c r="Y317" i="6"/>
  <c r="Y313" i="6"/>
  <c r="Y309" i="6"/>
  <c r="Y305" i="6"/>
  <c r="Y301" i="6"/>
  <c r="Y297" i="6"/>
  <c r="Y293" i="6"/>
  <c r="Y289" i="6"/>
  <c r="Y285" i="6"/>
  <c r="Y281" i="6"/>
  <c r="Y277" i="6"/>
  <c r="Y273" i="6"/>
  <c r="Y269" i="6"/>
  <c r="Y265" i="6"/>
  <c r="Y261" i="6"/>
  <c r="Y257" i="6"/>
  <c r="Y253" i="6"/>
  <c r="Y249" i="6"/>
  <c r="Y245" i="6"/>
  <c r="Y241" i="6"/>
  <c r="Y237" i="6"/>
  <c r="Y233" i="6"/>
  <c r="Y229" i="6"/>
  <c r="Y225" i="6"/>
  <c r="Y221" i="6"/>
  <c r="Y217" i="6"/>
  <c r="Y213" i="6"/>
  <c r="Y209" i="6"/>
  <c r="Y205" i="6"/>
  <c r="Y201" i="6"/>
  <c r="Y197" i="6"/>
  <c r="Y193" i="6"/>
  <c r="Y189" i="6"/>
  <c r="Y185" i="6"/>
  <c r="Y181" i="6"/>
  <c r="Y177" i="6"/>
  <c r="Y173" i="6"/>
  <c r="Y169" i="6"/>
  <c r="Y165" i="6"/>
  <c r="Y161" i="6"/>
  <c r="Y157" i="6"/>
  <c r="Y153" i="6"/>
  <c r="Y149" i="6"/>
  <c r="Y145" i="6"/>
  <c r="Y141" i="6"/>
  <c r="Y137" i="6"/>
  <c r="Y133" i="6"/>
  <c r="Y129" i="6"/>
  <c r="Y125" i="6"/>
  <c r="Y401" i="6"/>
  <c r="Y413" i="6"/>
  <c r="Y393" i="6"/>
  <c r="Y416" i="6"/>
  <c r="Y412" i="6"/>
  <c r="Y408" i="6"/>
  <c r="Y404" i="6"/>
  <c r="Y400" i="6"/>
  <c r="Y396" i="6"/>
  <c r="Y392" i="6"/>
  <c r="Y388" i="6"/>
  <c r="Y384" i="6"/>
  <c r="Y380" i="6"/>
  <c r="Y376" i="6"/>
  <c r="Y372" i="6"/>
  <c r="Y368" i="6"/>
  <c r="Y364" i="6"/>
  <c r="Y360" i="6"/>
  <c r="Y356" i="6"/>
  <c r="Y352" i="6"/>
  <c r="Y348" i="6"/>
  <c r="Y344" i="6"/>
  <c r="Y340" i="6"/>
  <c r="Y336" i="6"/>
  <c r="Y332" i="6"/>
  <c r="Y328" i="6"/>
  <c r="Y324" i="6"/>
  <c r="Y320" i="6"/>
  <c r="Y316" i="6"/>
  <c r="Y312" i="6"/>
  <c r="Y308" i="6"/>
  <c r="Y304" i="6"/>
  <c r="Y300" i="6"/>
  <c r="Y296" i="6"/>
  <c r="Y292" i="6"/>
  <c r="Y288" i="6"/>
  <c r="Y284" i="6"/>
  <c r="Y280" i="6"/>
  <c r="Y276" i="6"/>
  <c r="Y272" i="6"/>
  <c r="Y268" i="6"/>
  <c r="Y264" i="6"/>
  <c r="Y260" i="6"/>
  <c r="Y256" i="6"/>
  <c r="Y252" i="6"/>
  <c r="Y248" i="6"/>
  <c r="Y244" i="6"/>
  <c r="Y240" i="6"/>
  <c r="Y236" i="6"/>
  <c r="Y232" i="6"/>
  <c r="Y228" i="6"/>
  <c r="Y224" i="6"/>
  <c r="Y220" i="6"/>
  <c r="Y216" i="6"/>
  <c r="Y212" i="6"/>
  <c r="Y208" i="6"/>
  <c r="Y204" i="6"/>
  <c r="Y200" i="6"/>
  <c r="Y196" i="6"/>
  <c r="Y192" i="6"/>
  <c r="Y188" i="6"/>
  <c r="Y184" i="6"/>
  <c r="Y180" i="6"/>
  <c r="Y176" i="6"/>
  <c r="Y172" i="6"/>
  <c r="Y168" i="6"/>
  <c r="Y164" i="6"/>
  <c r="Y160" i="6"/>
  <c r="Y156" i="6"/>
  <c r="Y152" i="6"/>
  <c r="Y148" i="6"/>
  <c r="Y144" i="6"/>
  <c r="Y140" i="6"/>
  <c r="Y136" i="6"/>
  <c r="Y132" i="6"/>
  <c r="Y128" i="6"/>
  <c r="Y417" i="6"/>
  <c r="Y134" i="6"/>
  <c r="Y385" i="6"/>
  <c r="Y130" i="6"/>
  <c r="Y405" i="6"/>
  <c r="Y409" i="6"/>
  <c r="Y415" i="6"/>
  <c r="Y411" i="6"/>
  <c r="Y407" i="6"/>
  <c r="Y403" i="6"/>
  <c r="Y399" i="6"/>
  <c r="Y395" i="6"/>
  <c r="Y391" i="6"/>
  <c r="Y387" i="6"/>
  <c r="Y383" i="6"/>
  <c r="Y379" i="6"/>
  <c r="Y375" i="6"/>
  <c r="Y371" i="6"/>
  <c r="Y367" i="6"/>
  <c r="Y363" i="6"/>
  <c r="Y359" i="6"/>
  <c r="Y355" i="6"/>
  <c r="Y351" i="6"/>
  <c r="Y347" i="6"/>
  <c r="Y343" i="6"/>
  <c r="Y339" i="6"/>
  <c r="Y335" i="6"/>
  <c r="Y331" i="6"/>
  <c r="Y327" i="6"/>
  <c r="Y323" i="6"/>
  <c r="Y319" i="6"/>
  <c r="Y315" i="6"/>
  <c r="Y311" i="6"/>
  <c r="Y307" i="6"/>
  <c r="Y303" i="6"/>
  <c r="Y299" i="6"/>
  <c r="Y295" i="6"/>
  <c r="Y291" i="6"/>
  <c r="Y287" i="6"/>
  <c r="Y283" i="6"/>
  <c r="Y279" i="6"/>
  <c r="Y275" i="6"/>
  <c r="Y271" i="6"/>
  <c r="Y267" i="6"/>
  <c r="Y263" i="6"/>
  <c r="Y259" i="6"/>
  <c r="Y255" i="6"/>
  <c r="Y251" i="6"/>
  <c r="Y247" i="6"/>
  <c r="Y243" i="6"/>
  <c r="Y239" i="6"/>
  <c r="Y235" i="6"/>
  <c r="Y231" i="6"/>
  <c r="Y227" i="6"/>
  <c r="Y223" i="6"/>
  <c r="Y219" i="6"/>
  <c r="Y215" i="6"/>
  <c r="Y211" i="6"/>
  <c r="Y207" i="6"/>
  <c r="Y203" i="6"/>
  <c r="Y199" i="6"/>
  <c r="Y195" i="6"/>
  <c r="Y191" i="6"/>
  <c r="Y187" i="6"/>
  <c r="Y183" i="6"/>
  <c r="Y179" i="6"/>
  <c r="Y175" i="6"/>
  <c r="Y171" i="6"/>
  <c r="Y167" i="6"/>
  <c r="Y163" i="6"/>
  <c r="Y159" i="6"/>
  <c r="Y155" i="6"/>
  <c r="Y151" i="6"/>
  <c r="Y147" i="6"/>
  <c r="Y143" i="6"/>
  <c r="Y139" i="6"/>
  <c r="Y135" i="6"/>
  <c r="Y131" i="6"/>
  <c r="Y127" i="6"/>
  <c r="Y397" i="6"/>
  <c r="X161" i="6"/>
  <c r="X157" i="6"/>
  <c r="X153" i="6"/>
  <c r="X149" i="6"/>
  <c r="X145" i="6"/>
  <c r="X141" i="6"/>
  <c r="X137" i="6"/>
  <c r="X133" i="6"/>
  <c r="X129" i="6"/>
  <c r="X125" i="6"/>
  <c r="W165" i="6"/>
  <c r="W161" i="6"/>
  <c r="W157" i="6"/>
  <c r="W153" i="6"/>
  <c r="W149" i="6"/>
  <c r="W145" i="6"/>
  <c r="W141" i="6"/>
  <c r="W137" i="6"/>
  <c r="W133" i="6"/>
  <c r="W129" i="6"/>
  <c r="W125" i="6"/>
  <c r="V129" i="6"/>
  <c r="V125" i="6"/>
  <c r="Y124" i="6"/>
  <c r="X132" i="6"/>
  <c r="X128" i="6"/>
  <c r="X124" i="6"/>
  <c r="W128" i="6"/>
  <c r="W124" i="6"/>
  <c r="X159" i="6"/>
  <c r="X155" i="6"/>
  <c r="X151" i="6"/>
  <c r="X147" i="6"/>
  <c r="X143" i="6"/>
  <c r="X139" i="6"/>
  <c r="X135" i="6"/>
  <c r="X131" i="6"/>
  <c r="X127" i="6"/>
  <c r="W167" i="6"/>
  <c r="W163" i="6"/>
  <c r="W159" i="6"/>
  <c r="W155" i="6"/>
  <c r="W151" i="6"/>
  <c r="W147" i="6"/>
  <c r="W143" i="6"/>
  <c r="W139" i="6"/>
  <c r="W135" i="6"/>
  <c r="W131" i="6"/>
  <c r="W127" i="6"/>
  <c r="V131" i="6"/>
  <c r="V127" i="6"/>
  <c r="Y123" i="6"/>
  <c r="X123" i="6"/>
  <c r="W123" i="6"/>
  <c r="V123" i="6"/>
  <c r="AA3" i="11"/>
  <c r="AA4" i="11"/>
  <c r="AA2" i="11"/>
  <c r="H14" i="7" l="1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2" i="7"/>
  <c r="I72" i="7"/>
  <c r="H73" i="7"/>
  <c r="I73" i="7"/>
  <c r="H74" i="7"/>
  <c r="I74" i="7"/>
  <c r="H75" i="7"/>
  <c r="I75" i="7"/>
  <c r="H76" i="7"/>
  <c r="I76" i="7"/>
  <c r="H77" i="7"/>
  <c r="I77" i="7"/>
  <c r="H78" i="7"/>
  <c r="I78" i="7"/>
  <c r="H79" i="7"/>
  <c r="I79" i="7"/>
  <c r="H80" i="7"/>
  <c r="I80" i="7"/>
  <c r="H81" i="7"/>
  <c r="I81" i="7"/>
  <c r="H82" i="7"/>
  <c r="I82" i="7"/>
  <c r="H83" i="7"/>
  <c r="I83" i="7"/>
  <c r="H84" i="7"/>
  <c r="I84" i="7"/>
  <c r="H85" i="7"/>
  <c r="I85" i="7"/>
  <c r="H86" i="7"/>
  <c r="I86" i="7"/>
  <c r="H87" i="7"/>
  <c r="I87" i="7"/>
  <c r="H88" i="7"/>
  <c r="I88" i="7"/>
  <c r="H89" i="7"/>
  <c r="I89" i="7"/>
  <c r="H90" i="7"/>
  <c r="I90" i="7"/>
  <c r="H91" i="7"/>
  <c r="I91" i="7"/>
  <c r="H92" i="7"/>
  <c r="I92" i="7"/>
  <c r="H93" i="7"/>
  <c r="I93" i="7"/>
  <c r="H94" i="7"/>
  <c r="I94" i="7"/>
  <c r="H95" i="7"/>
  <c r="I95" i="7"/>
  <c r="H96" i="7"/>
  <c r="I96" i="7"/>
  <c r="H97" i="7"/>
  <c r="I97" i="7"/>
  <c r="H98" i="7"/>
  <c r="I98" i="7"/>
  <c r="H99" i="7"/>
  <c r="I99" i="7"/>
  <c r="H100" i="7"/>
  <c r="I100" i="7"/>
  <c r="H101" i="7"/>
  <c r="I101" i="7"/>
  <c r="H102" i="7"/>
  <c r="I102" i="7"/>
  <c r="H103" i="7"/>
  <c r="I103" i="7"/>
  <c r="H104" i="7"/>
  <c r="I104" i="7"/>
  <c r="H105" i="7"/>
  <c r="I105" i="7"/>
  <c r="H106" i="7"/>
  <c r="I106" i="7"/>
  <c r="H107" i="7"/>
  <c r="I107" i="7"/>
  <c r="H108" i="7"/>
  <c r="I108" i="7"/>
  <c r="H109" i="7"/>
  <c r="I109" i="7"/>
  <c r="H110" i="7"/>
  <c r="I110" i="7"/>
  <c r="H111" i="7"/>
  <c r="I111" i="7"/>
  <c r="H112" i="7"/>
  <c r="I112" i="7"/>
  <c r="H113" i="7"/>
  <c r="I113" i="7"/>
  <c r="H114" i="7"/>
  <c r="I114" i="7"/>
  <c r="H115" i="7"/>
  <c r="I115" i="7"/>
  <c r="H116" i="7"/>
  <c r="I116" i="7"/>
  <c r="H117" i="7"/>
  <c r="I117" i="7"/>
  <c r="H118" i="7"/>
  <c r="I118" i="7"/>
  <c r="H119" i="7"/>
  <c r="I119" i="7"/>
  <c r="H120" i="7"/>
  <c r="I120" i="7"/>
  <c r="H121" i="7"/>
  <c r="I121" i="7"/>
  <c r="H122" i="7"/>
  <c r="I122" i="7"/>
  <c r="H123" i="7"/>
  <c r="I123" i="7"/>
  <c r="H124" i="7"/>
  <c r="I124" i="7"/>
  <c r="H125" i="7"/>
  <c r="I125" i="7"/>
  <c r="H126" i="7"/>
  <c r="I126" i="7"/>
  <c r="H127" i="7"/>
  <c r="I127" i="7"/>
  <c r="H128" i="7"/>
  <c r="I128" i="7"/>
  <c r="H129" i="7"/>
  <c r="I129" i="7"/>
  <c r="H130" i="7"/>
  <c r="I130" i="7"/>
  <c r="H131" i="7"/>
  <c r="I131" i="7"/>
  <c r="H132" i="7"/>
  <c r="I132" i="7"/>
  <c r="H133" i="7"/>
  <c r="I133" i="7"/>
  <c r="H134" i="7"/>
  <c r="I134" i="7"/>
  <c r="H135" i="7"/>
  <c r="I135" i="7"/>
  <c r="H136" i="7"/>
  <c r="I136" i="7"/>
  <c r="H137" i="7"/>
  <c r="I137" i="7"/>
  <c r="H138" i="7"/>
  <c r="I138" i="7"/>
  <c r="H139" i="7"/>
  <c r="I139" i="7"/>
  <c r="H140" i="7"/>
  <c r="I140" i="7"/>
  <c r="H141" i="7"/>
  <c r="I141" i="7"/>
  <c r="I142" i="7"/>
  <c r="H142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" i="7"/>
  <c r="C13" i="6"/>
  <c r="D13" i="6"/>
  <c r="E13" i="6"/>
  <c r="B13" i="6"/>
  <c r="P3" i="6"/>
  <c r="P4" i="6" l="1"/>
  <c r="O3" i="6"/>
  <c r="G7" i="6"/>
  <c r="G6" i="6"/>
  <c r="D28" i="6"/>
  <c r="E28" i="6"/>
  <c r="I28" i="6" s="1"/>
  <c r="E32" i="6"/>
  <c r="G3" i="6"/>
  <c r="G4" i="6"/>
  <c r="G10" i="6"/>
  <c r="H2" i="6"/>
  <c r="I2" i="6"/>
  <c r="G2" i="6"/>
  <c r="I7" i="6"/>
  <c r="B30" i="6"/>
  <c r="H7" i="6"/>
  <c r="C30" i="6"/>
  <c r="C36" i="6"/>
  <c r="E30" i="6"/>
  <c r="I4" i="6"/>
  <c r="D17" i="6"/>
  <c r="C28" i="6"/>
  <c r="B21" i="6"/>
  <c r="E20" i="6"/>
  <c r="E18" i="6"/>
  <c r="B17" i="6"/>
  <c r="E19" i="6"/>
  <c r="B19" i="6"/>
  <c r="B18" i="6"/>
  <c r="E25" i="6"/>
  <c r="E35" i="6"/>
  <c r="B20" i="6"/>
  <c r="D29" i="6"/>
  <c r="E36" i="6"/>
  <c r="C26" i="6"/>
  <c r="D30" i="6"/>
  <c r="B27" i="6"/>
  <c r="B31" i="6"/>
  <c r="E37" i="6"/>
  <c r="E38" i="6"/>
  <c r="D21" i="6"/>
  <c r="E21" i="6"/>
  <c r="D38" i="6"/>
  <c r="C21" i="6"/>
  <c r="E17" i="6"/>
  <c r="E16" i="6"/>
  <c r="E15" i="6"/>
  <c r="E14" i="6"/>
  <c r="D20" i="6"/>
  <c r="D19" i="6"/>
  <c r="D18" i="6"/>
  <c r="D16" i="6"/>
  <c r="D15" i="6"/>
  <c r="D14" i="6"/>
  <c r="I14" i="6" s="1"/>
  <c r="I10" i="6"/>
  <c r="C20" i="6"/>
  <c r="C19" i="6"/>
  <c r="C18" i="6"/>
  <c r="C17" i="6"/>
  <c r="C16" i="6"/>
  <c r="C15" i="6"/>
  <c r="C14" i="6"/>
  <c r="H14" i="6" s="1"/>
  <c r="B15" i="6"/>
  <c r="B14" i="6"/>
  <c r="G14" i="6" s="1"/>
  <c r="B16" i="6"/>
  <c r="I3" i="6"/>
  <c r="E29" i="6"/>
  <c r="C29" i="6"/>
  <c r="B35" i="6"/>
  <c r="H9" i="6"/>
  <c r="B29" i="6"/>
  <c r="D35" i="6"/>
  <c r="C35" i="6"/>
  <c r="D32" i="6"/>
  <c r="I32" i="6" s="1"/>
  <c r="C32" i="6"/>
  <c r="H32" i="6" s="1"/>
  <c r="B36" i="6"/>
  <c r="I5" i="6"/>
  <c r="H6" i="6"/>
  <c r="H10" i="6"/>
  <c r="B32" i="6"/>
  <c r="B28" i="6"/>
  <c r="B37" i="6"/>
  <c r="I9" i="6"/>
  <c r="E31" i="6"/>
  <c r="E27" i="6"/>
  <c r="B38" i="6"/>
  <c r="G8" i="6"/>
  <c r="D31" i="6"/>
  <c r="D27" i="6"/>
  <c r="H5" i="6"/>
  <c r="H3" i="6"/>
  <c r="C31" i="6"/>
  <c r="C27" i="6"/>
  <c r="I6" i="6"/>
  <c r="C38" i="6"/>
  <c r="E26" i="6"/>
  <c r="B25" i="6"/>
  <c r="D26" i="6"/>
  <c r="D37" i="6"/>
  <c r="I8" i="6"/>
  <c r="C37" i="6"/>
  <c r="H4" i="6"/>
  <c r="H8" i="6"/>
  <c r="D25" i="6"/>
  <c r="B26" i="6"/>
  <c r="G5" i="6"/>
  <c r="G9" i="6"/>
  <c r="C25" i="6"/>
  <c r="D36" i="6"/>
  <c r="G28" i="6" l="1"/>
  <c r="P5" i="6"/>
  <c r="O4" i="6"/>
  <c r="G32" i="6"/>
  <c r="H28" i="6"/>
  <c r="G31" i="6"/>
  <c r="G27" i="6"/>
  <c r="H30" i="6"/>
  <c r="I36" i="6"/>
  <c r="H15" i="6"/>
  <c r="G25" i="6"/>
  <c r="H25" i="6"/>
  <c r="I25" i="6"/>
  <c r="I16" i="6"/>
  <c r="H37" i="6"/>
  <c r="I18" i="6"/>
  <c r="H26" i="6"/>
  <c r="G30" i="6"/>
  <c r="G18" i="6"/>
  <c r="G19" i="6"/>
  <c r="I31" i="6"/>
  <c r="I27" i="6"/>
  <c r="H21" i="6"/>
  <c r="H20" i="6"/>
  <c r="H17" i="6"/>
  <c r="G16" i="6"/>
  <c r="H18" i="6"/>
  <c r="I19" i="6"/>
  <c r="G15" i="6"/>
  <c r="I20" i="6"/>
  <c r="I21" i="6"/>
  <c r="H19" i="6"/>
  <c r="G20" i="6"/>
  <c r="H35" i="6"/>
  <c r="G21" i="6"/>
  <c r="H16" i="6"/>
  <c r="I15" i="6"/>
  <c r="I30" i="6"/>
  <c r="H29" i="6"/>
  <c r="G17" i="6"/>
  <c r="I17" i="6"/>
  <c r="I29" i="6"/>
  <c r="G29" i="6"/>
  <c r="G38" i="6"/>
  <c r="I26" i="6"/>
  <c r="G35" i="6"/>
  <c r="I38" i="6"/>
  <c r="H27" i="6"/>
  <c r="G37" i="6"/>
  <c r="H31" i="6"/>
  <c r="G36" i="6"/>
  <c r="I35" i="6"/>
  <c r="I37" i="6"/>
  <c r="H38" i="6"/>
  <c r="H36" i="6"/>
  <c r="G26" i="6"/>
  <c r="P6" i="6" l="1"/>
  <c r="O5" i="6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C2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C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C16" i="1"/>
  <c r="P7" i="6" l="1"/>
  <c r="O6" i="6"/>
  <c r="P8" i="6" l="1"/>
  <c r="O7" i="6"/>
  <c r="P9" i="6" l="1"/>
  <c r="O8" i="6"/>
  <c r="P10" i="6" l="1"/>
  <c r="O9" i="6"/>
  <c r="P11" i="6" l="1"/>
  <c r="O10" i="6"/>
  <c r="P12" i="6" l="1"/>
  <c r="O11" i="6"/>
  <c r="P13" i="6" l="1"/>
  <c r="O12" i="6"/>
  <c r="P14" i="6" l="1"/>
  <c r="O13" i="6"/>
  <c r="P15" i="6" l="1"/>
  <c r="O14" i="6"/>
  <c r="P16" i="6" l="1"/>
  <c r="O15" i="6"/>
  <c r="P17" i="6" l="1"/>
  <c r="O16" i="6"/>
  <c r="P18" i="6" l="1"/>
  <c r="O17" i="6"/>
  <c r="P19" i="6" l="1"/>
  <c r="O18" i="6"/>
  <c r="P20" i="6" l="1"/>
  <c r="O19" i="6"/>
  <c r="P21" i="6" l="1"/>
  <c r="O20" i="6"/>
  <c r="P22" i="6" l="1"/>
  <c r="O21" i="6"/>
  <c r="P23" i="6" l="1"/>
  <c r="O22" i="6"/>
  <c r="P24" i="6" l="1"/>
  <c r="O23" i="6"/>
  <c r="P25" i="6" l="1"/>
  <c r="O24" i="6"/>
  <c r="P26" i="6" l="1"/>
  <c r="O25" i="6"/>
  <c r="P27" i="6" l="1"/>
  <c r="O26" i="6"/>
  <c r="P28" i="6" l="1"/>
  <c r="O27" i="6"/>
  <c r="P29" i="6" l="1"/>
  <c r="O28" i="6"/>
  <c r="P30" i="6" l="1"/>
  <c r="O29" i="6"/>
  <c r="P31" i="6" l="1"/>
  <c r="O30" i="6"/>
  <c r="P32" i="6" l="1"/>
  <c r="O31" i="6"/>
  <c r="P33" i="6" l="1"/>
  <c r="O32" i="6"/>
  <c r="P34" i="6" l="1"/>
  <c r="O33" i="6"/>
  <c r="P35" i="6" l="1"/>
  <c r="O34" i="6"/>
  <c r="P36" i="6" l="1"/>
  <c r="O35" i="6"/>
  <c r="P37" i="6" l="1"/>
  <c r="O36" i="6"/>
  <c r="P38" i="6" l="1"/>
  <c r="O37" i="6"/>
  <c r="P39" i="6" l="1"/>
  <c r="O38" i="6"/>
  <c r="P40" i="6" l="1"/>
  <c r="O39" i="6"/>
  <c r="P41" i="6" l="1"/>
  <c r="O40" i="6"/>
  <c r="P42" i="6" l="1"/>
  <c r="O41" i="6"/>
  <c r="P43" i="6" l="1"/>
  <c r="O42" i="6"/>
  <c r="P44" i="6" l="1"/>
  <c r="O43" i="6"/>
  <c r="P45" i="6" l="1"/>
  <c r="O44" i="6"/>
  <c r="P46" i="6" l="1"/>
  <c r="O45" i="6"/>
  <c r="P47" i="6" l="1"/>
  <c r="O46" i="6"/>
  <c r="P48" i="6" l="1"/>
  <c r="O47" i="6"/>
  <c r="P49" i="6" l="1"/>
  <c r="O48" i="6"/>
  <c r="P50" i="6" l="1"/>
  <c r="O49" i="6"/>
  <c r="P51" i="6" l="1"/>
  <c r="O50" i="6"/>
  <c r="P52" i="6" l="1"/>
  <c r="O51" i="6"/>
  <c r="P53" i="6" l="1"/>
  <c r="O52" i="6"/>
  <c r="P54" i="6" l="1"/>
  <c r="O53" i="6"/>
  <c r="P55" i="6" l="1"/>
  <c r="O54" i="6"/>
  <c r="P56" i="6" l="1"/>
  <c r="O55" i="6"/>
  <c r="P57" i="6" l="1"/>
  <c r="O56" i="6"/>
  <c r="P58" i="6" l="1"/>
  <c r="O57" i="6"/>
  <c r="P59" i="6" l="1"/>
  <c r="O58" i="6"/>
  <c r="P60" i="6" l="1"/>
  <c r="O59" i="6"/>
  <c r="P61" i="6" l="1"/>
  <c r="O60" i="6"/>
  <c r="P62" i="6" l="1"/>
  <c r="O61" i="6"/>
  <c r="P63" i="6" l="1"/>
  <c r="O62" i="6"/>
  <c r="P64" i="6" l="1"/>
  <c r="O63" i="6"/>
  <c r="P65" i="6" l="1"/>
  <c r="O64" i="6"/>
  <c r="P66" i="6" l="1"/>
  <c r="O65" i="6"/>
  <c r="P67" i="6" l="1"/>
  <c r="O66" i="6"/>
  <c r="P68" i="6" l="1"/>
  <c r="O67" i="6"/>
  <c r="P69" i="6" l="1"/>
  <c r="O68" i="6"/>
  <c r="P70" i="6" l="1"/>
  <c r="O69" i="6"/>
  <c r="O70" i="6" l="1"/>
  <c r="P71" i="6"/>
  <c r="P72" i="6" l="1"/>
  <c r="O71" i="6"/>
  <c r="O72" i="6" l="1"/>
  <c r="P73" i="6"/>
  <c r="P74" i="6" l="1"/>
  <c r="O73" i="6"/>
  <c r="P75" i="6" l="1"/>
  <c r="O74" i="6"/>
  <c r="P76" i="6" l="1"/>
  <c r="O75" i="6"/>
  <c r="P77" i="6" l="1"/>
  <c r="O76" i="6"/>
  <c r="O77" i="6" l="1"/>
  <c r="P78" i="6"/>
  <c r="P79" i="6" l="1"/>
  <c r="O78" i="6"/>
  <c r="P80" i="6" l="1"/>
  <c r="O79" i="6"/>
  <c r="P81" i="6" l="1"/>
  <c r="O80" i="6"/>
  <c r="O81" i="6" l="1"/>
  <c r="P82" i="6"/>
  <c r="O82" i="6" l="1"/>
  <c r="P83" i="6"/>
  <c r="O83" i="6" l="1"/>
  <c r="P84" i="6"/>
  <c r="P85" i="6" l="1"/>
  <c r="O84" i="6"/>
  <c r="P86" i="6" l="1"/>
  <c r="O85" i="6"/>
  <c r="P87" i="6" l="1"/>
  <c r="O86" i="6"/>
  <c r="P88" i="6" l="1"/>
  <c r="O87" i="6"/>
  <c r="P89" i="6" l="1"/>
  <c r="O88" i="6"/>
  <c r="P90" i="6" l="1"/>
  <c r="O89" i="6"/>
  <c r="P91" i="6" l="1"/>
  <c r="O90" i="6"/>
  <c r="P92" i="6" l="1"/>
  <c r="O91" i="6"/>
  <c r="O92" i="6" l="1"/>
  <c r="P93" i="6"/>
  <c r="P94" i="6" l="1"/>
  <c r="O93" i="6"/>
  <c r="P95" i="6" l="1"/>
  <c r="O94" i="6"/>
  <c r="P96" i="6" l="1"/>
  <c r="O95" i="6"/>
  <c r="O96" i="6" l="1"/>
  <c r="P97" i="6"/>
  <c r="P98" i="6" l="1"/>
  <c r="O97" i="6"/>
  <c r="P99" i="6" l="1"/>
  <c r="O98" i="6"/>
  <c r="P100" i="6" l="1"/>
  <c r="O99" i="6"/>
  <c r="P101" i="6" l="1"/>
  <c r="O100" i="6"/>
  <c r="P102" i="6" l="1"/>
  <c r="O101" i="6"/>
  <c r="P103" i="6" l="1"/>
  <c r="O102" i="6"/>
  <c r="P104" i="6" l="1"/>
  <c r="O103" i="6"/>
  <c r="P105" i="6" l="1"/>
  <c r="O104" i="6"/>
  <c r="P106" i="6" l="1"/>
  <c r="O105" i="6"/>
  <c r="P107" i="6" l="1"/>
  <c r="O106" i="6"/>
  <c r="P108" i="6" l="1"/>
  <c r="O107" i="6"/>
  <c r="P109" i="6" l="1"/>
  <c r="O108" i="6"/>
  <c r="P110" i="6" l="1"/>
  <c r="O109" i="6"/>
  <c r="P111" i="6" l="1"/>
  <c r="O110" i="6"/>
  <c r="P112" i="6" l="1"/>
  <c r="O111" i="6"/>
  <c r="P113" i="6" l="1"/>
  <c r="O112" i="6"/>
  <c r="P114" i="6" l="1"/>
  <c r="O113" i="6"/>
  <c r="P115" i="6" l="1"/>
  <c r="O114" i="6"/>
  <c r="P116" i="6" l="1"/>
  <c r="O115" i="6"/>
  <c r="P117" i="6" l="1"/>
  <c r="O116" i="6"/>
  <c r="P118" i="6" l="1"/>
  <c r="O117" i="6"/>
  <c r="P119" i="6" l="1"/>
  <c r="O118" i="6"/>
  <c r="P120" i="6" l="1"/>
  <c r="O119" i="6"/>
  <c r="P121" i="6" l="1"/>
  <c r="O120" i="6"/>
  <c r="P122" i="6" l="1"/>
  <c r="O121" i="6"/>
  <c r="P123" i="6" l="1"/>
  <c r="O122" i="6"/>
  <c r="P124" i="6" l="1"/>
  <c r="O123" i="6"/>
  <c r="P125" i="6" l="1"/>
  <c r="O124" i="6"/>
  <c r="P126" i="6" l="1"/>
  <c r="O125" i="6"/>
  <c r="O126" i="6" l="1"/>
  <c r="P127" i="6"/>
  <c r="O127" i="6" l="1"/>
  <c r="P128" i="6"/>
  <c r="O128" i="6" l="1"/>
  <c r="P129" i="6"/>
  <c r="O129" i="6" l="1"/>
  <c r="P130" i="6"/>
  <c r="O130" i="6" l="1"/>
  <c r="P131" i="6"/>
  <c r="O131" i="6" l="1"/>
  <c r="P132" i="6"/>
  <c r="O132" i="6" l="1"/>
  <c r="P133" i="6"/>
  <c r="P134" i="6" l="1"/>
  <c r="O133" i="6"/>
  <c r="O134" i="6" l="1"/>
  <c r="P135" i="6"/>
  <c r="O135" i="6" l="1"/>
  <c r="P136" i="6"/>
  <c r="O136" i="6" l="1"/>
  <c r="P137" i="6"/>
  <c r="O137" i="6" l="1"/>
  <c r="P138" i="6"/>
  <c r="O138" i="6" l="1"/>
  <c r="P139" i="6"/>
  <c r="O139" i="6" l="1"/>
  <c r="P140" i="6"/>
  <c r="O140" i="6" l="1"/>
  <c r="P141" i="6"/>
  <c r="O141" i="6" l="1"/>
  <c r="P142" i="6"/>
  <c r="O142" i="6" l="1"/>
  <c r="P143" i="6"/>
  <c r="O143" i="6" l="1"/>
  <c r="P144" i="6"/>
  <c r="O144" i="6" l="1"/>
  <c r="P145" i="6"/>
  <c r="P146" i="6" l="1"/>
  <c r="O145" i="6"/>
  <c r="P147" i="6" l="1"/>
  <c r="O146" i="6"/>
  <c r="O147" i="6" l="1"/>
  <c r="P148" i="6"/>
  <c r="O148" i="6" l="1"/>
  <c r="P149" i="6"/>
  <c r="P150" i="6" l="1"/>
  <c r="O149" i="6"/>
  <c r="O150" i="6" l="1"/>
  <c r="P151" i="6"/>
  <c r="P152" i="6" l="1"/>
  <c r="O151" i="6"/>
  <c r="O152" i="6" l="1"/>
  <c r="P153" i="6"/>
  <c r="O153" i="6" l="1"/>
  <c r="P154" i="6"/>
  <c r="O154" i="6" l="1"/>
  <c r="P155" i="6"/>
  <c r="P156" i="6" l="1"/>
  <c r="O155" i="6"/>
  <c r="O156" i="6" l="1"/>
  <c r="P157" i="6"/>
  <c r="P158" i="6" l="1"/>
  <c r="O157" i="6"/>
  <c r="O158" i="6" l="1"/>
  <c r="P159" i="6"/>
  <c r="O159" i="6" l="1"/>
  <c r="P160" i="6"/>
  <c r="P161" i="6" l="1"/>
  <c r="O160" i="6"/>
  <c r="O161" i="6" l="1"/>
  <c r="P162" i="6"/>
  <c r="O162" i="6" l="1"/>
  <c r="P163" i="6"/>
  <c r="O163" i="6" l="1"/>
  <c r="P164" i="6"/>
  <c r="P165" i="6" l="1"/>
  <c r="O164" i="6"/>
  <c r="P166" i="6" l="1"/>
  <c r="O165" i="6"/>
  <c r="O166" i="6" l="1"/>
  <c r="P167" i="6"/>
  <c r="O167" i="6" l="1"/>
  <c r="P168" i="6"/>
  <c r="O168" i="6" l="1"/>
  <c r="P169" i="6"/>
  <c r="P170" i="6" l="1"/>
  <c r="O169" i="6"/>
  <c r="P171" i="6" l="1"/>
  <c r="O170" i="6"/>
  <c r="O171" i="6" l="1"/>
  <c r="P172" i="6"/>
  <c r="O172" i="6" l="1"/>
  <c r="P173" i="6"/>
  <c r="O173" i="6" l="1"/>
  <c r="P174" i="6"/>
  <c r="O174" i="6" l="1"/>
  <c r="P175" i="6"/>
  <c r="O175" i="6" l="1"/>
  <c r="P176" i="6"/>
  <c r="O176" i="6" l="1"/>
  <c r="P177" i="6"/>
  <c r="O177" i="6" l="1"/>
  <c r="P178" i="6"/>
  <c r="O178" i="6" l="1"/>
  <c r="P179" i="6"/>
  <c r="O179" i="6" l="1"/>
  <c r="P180" i="6"/>
  <c r="O180" i="6" l="1"/>
  <c r="P181" i="6"/>
  <c r="O181" i="6" l="1"/>
  <c r="P182" i="6"/>
  <c r="O182" i="6" l="1"/>
  <c r="P183" i="6"/>
  <c r="P184" i="6" l="1"/>
  <c r="O183" i="6"/>
  <c r="O184" i="6" l="1"/>
  <c r="P185" i="6"/>
  <c r="O185" i="6" l="1"/>
  <c r="P186" i="6"/>
  <c r="O186" i="6" l="1"/>
  <c r="P187" i="6"/>
  <c r="O187" i="6" l="1"/>
  <c r="P188" i="6"/>
  <c r="O188" i="6" l="1"/>
  <c r="P189" i="6"/>
  <c r="O189" i="6" l="1"/>
  <c r="P190" i="6"/>
  <c r="O190" i="6" l="1"/>
  <c r="P191" i="6"/>
  <c r="O191" i="6" l="1"/>
  <c r="P192" i="6"/>
  <c r="O192" i="6" l="1"/>
  <c r="P193" i="6"/>
  <c r="P194" i="6" l="1"/>
  <c r="O193" i="6"/>
  <c r="O194" i="6" l="1"/>
  <c r="P195" i="6"/>
  <c r="O195" i="6" l="1"/>
  <c r="P196" i="6"/>
  <c r="O196" i="6" l="1"/>
  <c r="P197" i="6"/>
  <c r="O197" i="6" l="1"/>
  <c r="P198" i="6"/>
  <c r="O198" i="6" l="1"/>
  <c r="P199" i="6"/>
  <c r="O199" i="6" l="1"/>
  <c r="P200" i="6"/>
  <c r="O200" i="6" l="1"/>
  <c r="P201" i="6"/>
  <c r="O201" i="6" l="1"/>
  <c r="P202" i="6"/>
  <c r="O202" i="6" l="1"/>
  <c r="P203" i="6"/>
  <c r="O203" i="6" l="1"/>
  <c r="P204" i="6"/>
  <c r="O204" i="6" l="1"/>
  <c r="P205" i="6"/>
  <c r="P206" i="6" l="1"/>
  <c r="O205" i="6"/>
  <c r="O206" i="6" l="1"/>
  <c r="P207" i="6"/>
  <c r="O207" i="6" l="1"/>
  <c r="P208" i="6"/>
  <c r="O208" i="6" l="1"/>
  <c r="P209" i="6"/>
  <c r="O209" i="6" l="1"/>
  <c r="P210" i="6"/>
  <c r="O210" i="6" l="1"/>
  <c r="P211" i="6"/>
  <c r="O211" i="6" l="1"/>
  <c r="P212" i="6"/>
  <c r="O212" i="6" l="1"/>
  <c r="P213" i="6"/>
  <c r="O213" i="6" l="1"/>
  <c r="P214" i="6"/>
  <c r="O214" i="6" l="1"/>
  <c r="P215" i="6"/>
  <c r="O215" i="6" l="1"/>
  <c r="P216" i="6"/>
  <c r="O216" i="6" l="1"/>
  <c r="P217" i="6"/>
  <c r="P218" i="6" l="1"/>
  <c r="O217" i="6"/>
  <c r="O218" i="6" l="1"/>
  <c r="P219" i="6"/>
  <c r="O219" i="6" l="1"/>
  <c r="P220" i="6"/>
  <c r="O220" i="6" l="1"/>
  <c r="P221" i="6"/>
  <c r="P222" i="6" l="1"/>
  <c r="O221" i="6"/>
  <c r="O222" i="6" l="1"/>
  <c r="P223" i="6"/>
  <c r="P224" i="6" l="1"/>
  <c r="O223" i="6"/>
  <c r="O224" i="6" l="1"/>
  <c r="P225" i="6"/>
  <c r="P226" i="6" l="1"/>
  <c r="O225" i="6"/>
  <c r="P227" i="6" l="1"/>
  <c r="O226" i="6"/>
  <c r="O227" i="6" l="1"/>
  <c r="P228" i="6"/>
  <c r="P229" i="6" l="1"/>
  <c r="O228" i="6"/>
  <c r="P230" i="6" l="1"/>
  <c r="O229" i="6"/>
  <c r="O230" i="6" l="1"/>
  <c r="P231" i="6"/>
  <c r="P232" i="6" l="1"/>
  <c r="O231" i="6"/>
  <c r="O232" i="6" l="1"/>
  <c r="P233" i="6"/>
  <c r="O233" i="6" l="1"/>
  <c r="P234" i="6"/>
  <c r="P235" i="6" l="1"/>
  <c r="O234" i="6"/>
  <c r="O235" i="6" l="1"/>
  <c r="P236" i="6"/>
  <c r="O236" i="6" l="1"/>
  <c r="P237" i="6"/>
  <c r="O237" i="6" l="1"/>
  <c r="P238" i="6"/>
  <c r="O238" i="6" l="1"/>
  <c r="P239" i="6"/>
  <c r="O239" i="6" l="1"/>
  <c r="P240" i="6"/>
  <c r="O240" i="6" l="1"/>
  <c r="P241" i="6"/>
  <c r="O241" i="6" l="1"/>
  <c r="P242" i="6"/>
  <c r="P243" i="6" l="1"/>
  <c r="O242" i="6"/>
  <c r="O243" i="6" l="1"/>
  <c r="P244" i="6"/>
  <c r="O244" i="6" l="1"/>
  <c r="P245" i="6"/>
  <c r="O245" i="6" l="1"/>
  <c r="P246" i="6"/>
  <c r="O246" i="6" l="1"/>
  <c r="P247" i="6"/>
  <c r="O247" i="6" l="1"/>
  <c r="P248" i="6"/>
  <c r="P249" i="6" l="1"/>
  <c r="O248" i="6"/>
  <c r="P250" i="6" l="1"/>
  <c r="O249" i="6"/>
  <c r="P251" i="6" l="1"/>
  <c r="O250" i="6"/>
  <c r="P252" i="6" l="1"/>
  <c r="O251" i="6"/>
  <c r="O252" i="6" l="1"/>
  <c r="P253" i="6"/>
  <c r="P254" i="6" l="1"/>
  <c r="O253" i="6"/>
  <c r="O254" i="6" l="1"/>
  <c r="P255" i="6"/>
  <c r="O255" i="6" l="1"/>
  <c r="P256" i="6"/>
  <c r="O256" i="6" l="1"/>
  <c r="P257" i="6"/>
  <c r="O257" i="6" l="1"/>
  <c r="P258" i="6"/>
  <c r="O258" i="6" l="1"/>
  <c r="P259" i="6"/>
  <c r="O259" i="6" l="1"/>
  <c r="P260" i="6"/>
  <c r="O260" i="6" l="1"/>
  <c r="P261" i="6"/>
  <c r="O261" i="6" l="1"/>
  <c r="P262" i="6"/>
  <c r="O262" i="6" l="1"/>
  <c r="P263" i="6"/>
  <c r="O263" i="6" l="1"/>
  <c r="P264" i="6"/>
  <c r="O264" i="6" l="1"/>
  <c r="P265" i="6"/>
  <c r="O265" i="6" l="1"/>
  <c r="P266" i="6"/>
  <c r="O266" i="6" l="1"/>
  <c r="P267" i="6"/>
  <c r="O267" i="6" l="1"/>
  <c r="P268" i="6"/>
  <c r="O268" i="6" l="1"/>
  <c r="P269" i="6"/>
  <c r="O269" i="6" l="1"/>
  <c r="P270" i="6"/>
  <c r="P271" i="6" l="1"/>
  <c r="O270" i="6"/>
  <c r="O271" i="6" l="1"/>
  <c r="P272" i="6"/>
  <c r="O272" i="6" l="1"/>
  <c r="P273" i="6"/>
  <c r="O273" i="6" l="1"/>
  <c r="P274" i="6"/>
  <c r="O274" i="6" l="1"/>
  <c r="P275" i="6"/>
  <c r="O275" i="6" l="1"/>
  <c r="P276" i="6"/>
  <c r="O276" i="6" l="1"/>
  <c r="P277" i="6"/>
  <c r="P278" i="6" l="1"/>
  <c r="O277" i="6"/>
  <c r="O278" i="6" l="1"/>
  <c r="P279" i="6"/>
  <c r="P280" i="6" l="1"/>
  <c r="O279" i="6"/>
  <c r="O280" i="6" l="1"/>
  <c r="P281" i="6"/>
  <c r="O281" i="6" l="1"/>
  <c r="P282" i="6"/>
  <c r="O282" i="6" l="1"/>
  <c r="P283" i="6"/>
  <c r="O283" i="6" l="1"/>
  <c r="P284" i="6"/>
  <c r="O284" i="6" l="1"/>
  <c r="P285" i="6"/>
  <c r="O285" i="6" l="1"/>
  <c r="P286" i="6"/>
  <c r="O286" i="6" l="1"/>
  <c r="P287" i="6"/>
  <c r="O287" i="6" l="1"/>
  <c r="P288" i="6"/>
  <c r="O288" i="6" l="1"/>
  <c r="P289" i="6"/>
  <c r="O289" i="6" l="1"/>
  <c r="P290" i="6"/>
  <c r="O290" i="6" l="1"/>
  <c r="P291" i="6"/>
  <c r="P292" i="6" l="1"/>
  <c r="O291" i="6"/>
  <c r="P293" i="6" l="1"/>
  <c r="O292" i="6"/>
  <c r="O293" i="6" l="1"/>
  <c r="P294" i="6"/>
  <c r="O294" i="6" l="1"/>
  <c r="P295" i="6"/>
  <c r="O295" i="6" l="1"/>
  <c r="P296" i="6"/>
  <c r="P297" i="6" l="1"/>
  <c r="O296" i="6"/>
  <c r="O297" i="6" l="1"/>
  <c r="P298" i="6"/>
  <c r="P299" i="6" l="1"/>
  <c r="O298" i="6"/>
  <c r="P300" i="6" l="1"/>
  <c r="O299" i="6"/>
  <c r="P301" i="6" l="1"/>
  <c r="O300" i="6"/>
  <c r="O301" i="6" l="1"/>
  <c r="P302" i="6"/>
  <c r="P303" i="6" l="1"/>
  <c r="O302" i="6"/>
  <c r="P304" i="6" l="1"/>
  <c r="O303" i="6"/>
  <c r="P305" i="6" l="1"/>
  <c r="O304" i="6"/>
  <c r="P306" i="6" l="1"/>
  <c r="O305" i="6"/>
  <c r="O306" i="6" l="1"/>
  <c r="P307" i="6"/>
  <c r="O307" i="6" l="1"/>
  <c r="P308" i="6"/>
  <c r="O308" i="6" l="1"/>
  <c r="P309" i="6"/>
  <c r="O309" i="6" l="1"/>
  <c r="P310" i="6"/>
  <c r="O310" i="6" l="1"/>
  <c r="P311" i="6"/>
  <c r="O311" i="6" l="1"/>
  <c r="P312" i="6"/>
  <c r="O312" i="6" l="1"/>
  <c r="P313" i="6"/>
  <c r="P314" i="6" l="1"/>
  <c r="O313" i="6"/>
  <c r="P315" i="6" l="1"/>
  <c r="O314" i="6"/>
  <c r="O315" i="6" l="1"/>
  <c r="P316" i="6"/>
  <c r="O316" i="6" l="1"/>
  <c r="P317" i="6"/>
  <c r="O317" i="6" l="1"/>
  <c r="P318" i="6"/>
  <c r="O318" i="6" l="1"/>
  <c r="P319" i="6"/>
  <c r="O319" i="6" l="1"/>
  <c r="P320" i="6"/>
  <c r="O320" i="6" l="1"/>
  <c r="P321" i="6"/>
  <c r="O321" i="6" l="1"/>
  <c r="P322" i="6"/>
  <c r="O322" i="6" l="1"/>
  <c r="P323" i="6"/>
  <c r="O323" i="6" l="1"/>
  <c r="P324" i="6"/>
  <c r="P325" i="6" l="1"/>
  <c r="O324" i="6"/>
  <c r="P326" i="6" l="1"/>
  <c r="O325" i="6"/>
  <c r="O326" i="6" l="1"/>
  <c r="P327" i="6"/>
  <c r="O327" i="6" l="1"/>
  <c r="P328" i="6"/>
  <c r="O328" i="6" l="1"/>
  <c r="P329" i="6"/>
  <c r="O329" i="6" l="1"/>
  <c r="P330" i="6"/>
  <c r="P331" i="6" l="1"/>
  <c r="O330" i="6"/>
  <c r="P332" i="6" l="1"/>
  <c r="O331" i="6"/>
  <c r="O332" i="6" l="1"/>
  <c r="P333" i="6"/>
  <c r="O333" i="6" l="1"/>
  <c r="P334" i="6"/>
  <c r="P335" i="6" l="1"/>
  <c r="O334" i="6"/>
  <c r="O335" i="6" l="1"/>
  <c r="P336" i="6"/>
  <c r="O336" i="6" l="1"/>
  <c r="P337" i="6"/>
  <c r="O337" i="6" l="1"/>
  <c r="P338" i="6"/>
  <c r="P339" i="6" l="1"/>
  <c r="O338" i="6"/>
  <c r="P340" i="6" l="1"/>
  <c r="O339" i="6"/>
  <c r="P341" i="6" l="1"/>
  <c r="O340" i="6"/>
  <c r="P342" i="6" l="1"/>
  <c r="O341" i="6"/>
  <c r="P343" i="6" l="1"/>
  <c r="O342" i="6"/>
  <c r="P344" i="6" l="1"/>
  <c r="O343" i="6"/>
  <c r="P345" i="6" l="1"/>
  <c r="O344" i="6"/>
  <c r="P346" i="6" l="1"/>
  <c r="O345" i="6"/>
  <c r="P347" i="6" l="1"/>
  <c r="O346" i="6"/>
  <c r="O347" i="6" l="1"/>
  <c r="P348" i="6"/>
  <c r="O348" i="6" l="1"/>
  <c r="P349" i="6"/>
  <c r="P350" i="6" l="1"/>
  <c r="O349" i="6"/>
  <c r="P351" i="6" l="1"/>
  <c r="O350" i="6"/>
  <c r="P352" i="6" l="1"/>
  <c r="O351" i="6"/>
  <c r="O352" i="6" l="1"/>
  <c r="P353" i="6"/>
  <c r="O353" i="6" l="1"/>
  <c r="P354" i="6"/>
  <c r="O354" i="6" l="1"/>
  <c r="P355" i="6"/>
  <c r="P356" i="6" l="1"/>
  <c r="O355" i="6"/>
  <c r="P357" i="6" l="1"/>
  <c r="O356" i="6"/>
  <c r="P358" i="6" l="1"/>
  <c r="O357" i="6"/>
  <c r="P359" i="6" l="1"/>
  <c r="O358" i="6"/>
  <c r="O359" i="6" l="1"/>
  <c r="P360" i="6"/>
  <c r="P361" i="6" l="1"/>
  <c r="O360" i="6"/>
  <c r="P362" i="6" l="1"/>
  <c r="O361" i="6"/>
  <c r="P363" i="6" l="1"/>
  <c r="O362" i="6"/>
  <c r="P364" i="6" l="1"/>
  <c r="O363" i="6"/>
  <c r="P365" i="6" l="1"/>
  <c r="O364" i="6"/>
  <c r="P366" i="6" l="1"/>
  <c r="O365" i="6"/>
  <c r="P367" i="6" l="1"/>
  <c r="O366" i="6"/>
  <c r="P368" i="6" l="1"/>
  <c r="O367" i="6"/>
  <c r="P369" i="6" l="1"/>
  <c r="O368" i="6"/>
  <c r="P370" i="6" l="1"/>
  <c r="O369" i="6"/>
  <c r="O370" i="6" l="1"/>
  <c r="P371" i="6"/>
  <c r="O371" i="6" l="1"/>
  <c r="P372" i="6"/>
  <c r="P373" i="6" l="1"/>
  <c r="O372" i="6"/>
  <c r="P374" i="6" l="1"/>
  <c r="O373" i="6"/>
  <c r="P375" i="6" l="1"/>
  <c r="O374" i="6"/>
  <c r="P376" i="6" l="1"/>
  <c r="O375" i="6"/>
  <c r="O376" i="6" l="1"/>
  <c r="P377" i="6"/>
  <c r="O377" i="6" l="1"/>
  <c r="P378" i="6"/>
  <c r="O378" i="6" l="1"/>
  <c r="P379" i="6"/>
  <c r="P380" i="6" l="1"/>
  <c r="O379" i="6"/>
  <c r="P381" i="6" l="1"/>
  <c r="O380" i="6"/>
  <c r="O381" i="6" l="1"/>
  <c r="P382" i="6"/>
  <c r="P383" i="6" l="1"/>
  <c r="O382" i="6"/>
  <c r="O383" i="6" l="1"/>
  <c r="P384" i="6"/>
  <c r="P385" i="6" l="1"/>
  <c r="O384" i="6"/>
  <c r="P386" i="6" l="1"/>
  <c r="O385" i="6"/>
  <c r="P387" i="6" l="1"/>
  <c r="O386" i="6"/>
  <c r="O387" i="6" l="1"/>
  <c r="P388" i="6"/>
  <c r="O388" i="6" l="1"/>
  <c r="P389" i="6"/>
  <c r="P390" i="6" l="1"/>
  <c r="O389" i="6"/>
  <c r="O390" i="6" l="1"/>
  <c r="P391" i="6"/>
  <c r="O391" i="6" l="1"/>
  <c r="P392" i="6"/>
  <c r="O392" i="6" l="1"/>
  <c r="P393" i="6"/>
  <c r="P394" i="6" l="1"/>
  <c r="O393" i="6"/>
  <c r="P395" i="6" l="1"/>
  <c r="O394" i="6"/>
  <c r="P396" i="6" l="1"/>
  <c r="O395" i="6"/>
  <c r="P397" i="6" l="1"/>
  <c r="O396" i="6"/>
  <c r="P398" i="6" l="1"/>
  <c r="O397" i="6"/>
  <c r="P399" i="6" l="1"/>
  <c r="O398" i="6"/>
  <c r="P400" i="6" l="1"/>
  <c r="O399" i="6"/>
  <c r="O400" i="6" l="1"/>
  <c r="P401" i="6"/>
  <c r="P402" i="6" l="1"/>
  <c r="O401" i="6"/>
  <c r="P403" i="6" l="1"/>
  <c r="O402" i="6"/>
  <c r="P404" i="6" l="1"/>
  <c r="O403" i="6"/>
  <c r="P405" i="6" l="1"/>
  <c r="O404" i="6"/>
  <c r="P406" i="6" l="1"/>
  <c r="O405" i="6"/>
  <c r="O406" i="6" l="1"/>
  <c r="P407" i="6"/>
  <c r="P408" i="6" l="1"/>
  <c r="O407" i="6"/>
  <c r="O408" i="6" l="1"/>
  <c r="P409" i="6"/>
  <c r="P410" i="6" l="1"/>
  <c r="O409" i="6"/>
  <c r="O410" i="6" l="1"/>
  <c r="P411" i="6"/>
  <c r="O411" i="6" l="1"/>
  <c r="P412" i="6"/>
  <c r="P413" i="6" l="1"/>
  <c r="O412" i="6"/>
  <c r="O413" i="6" l="1"/>
  <c r="P414" i="6"/>
  <c r="P415" i="6" l="1"/>
  <c r="O414" i="6"/>
  <c r="P416" i="6" l="1"/>
  <c r="O415" i="6"/>
  <c r="P417" i="6" l="1"/>
  <c r="O416" i="6"/>
  <c r="P418" i="6" l="1"/>
  <c r="O417" i="6"/>
  <c r="O418" i="6" l="1"/>
  <c r="P419" i="6"/>
  <c r="O419" i="6" l="1"/>
  <c r="P420" i="6"/>
  <c r="O420" i="6" l="1"/>
  <c r="P421" i="6"/>
  <c r="P422" i="6" l="1"/>
  <c r="O421" i="6"/>
</calcChain>
</file>

<file path=xl/sharedStrings.xml><?xml version="1.0" encoding="utf-8"?>
<sst xmlns="http://schemas.openxmlformats.org/spreadsheetml/2006/main" count="1383" uniqueCount="824">
  <si>
    <t>Date</t>
  </si>
  <si>
    <t>BCI</t>
  </si>
  <si>
    <t>Diff</t>
  </si>
  <si>
    <t>1980Index</t>
  </si>
  <si>
    <t>Recession</t>
  </si>
  <si>
    <t>1972 - Jan</t>
  </si>
  <si>
    <t>1972 - Feb</t>
  </si>
  <si>
    <t>1972 - Mar</t>
  </si>
  <si>
    <t>1972 - Apr</t>
  </si>
  <si>
    <t>1972 - May</t>
  </si>
  <si>
    <t>1972 - Jun</t>
  </si>
  <si>
    <t>1972 - Jul</t>
  </si>
  <si>
    <t>1972 - Aug</t>
  </si>
  <si>
    <t>1972 - Sep</t>
  </si>
  <si>
    <t>1972 - Oct</t>
  </si>
  <si>
    <t>1972 - Nov</t>
  </si>
  <si>
    <t>1972 - Dec</t>
  </si>
  <si>
    <t>1973 - Jan</t>
  </si>
  <si>
    <t>1973 - Feb</t>
  </si>
  <si>
    <t>1973 - Mar</t>
  </si>
  <si>
    <t>1973 - Apr</t>
  </si>
  <si>
    <t>1973 - May</t>
  </si>
  <si>
    <t>1973 - Jun</t>
  </si>
  <si>
    <t>1973 - Jul</t>
  </si>
  <si>
    <t>1973 - Aug</t>
  </si>
  <si>
    <t>1973 - Sep</t>
  </si>
  <si>
    <t>1973 - Oct</t>
  </si>
  <si>
    <t>1973 - Nov</t>
  </si>
  <si>
    <t>1973 - Dec</t>
  </si>
  <si>
    <t>1974 - Jan</t>
  </si>
  <si>
    <t>1974 - Feb</t>
  </si>
  <si>
    <t>1974 - Mar</t>
  </si>
  <si>
    <t>1974 - Apr</t>
  </si>
  <si>
    <t>1974 - May</t>
  </si>
  <si>
    <t>1974 - Jun</t>
  </si>
  <si>
    <t>1974 - Jul</t>
  </si>
  <si>
    <t>1974 - Aug</t>
  </si>
  <si>
    <t>1974 - Sep</t>
  </si>
  <si>
    <t>1974 - Oct</t>
  </si>
  <si>
    <t>1974 - Nov</t>
  </si>
  <si>
    <t>1974 - Dec</t>
  </si>
  <si>
    <t>1975 - Jan</t>
  </si>
  <si>
    <t>1975 - Feb</t>
  </si>
  <si>
    <t>1975 - Mar</t>
  </si>
  <si>
    <t>1975 - Apr</t>
  </si>
  <si>
    <t>1975 - May</t>
  </si>
  <si>
    <t>1975 - Jun</t>
  </si>
  <si>
    <t>1975 - Jul</t>
  </si>
  <si>
    <t>1975 - Aug</t>
  </si>
  <si>
    <t>1975 - Sep</t>
  </si>
  <si>
    <t>1975 - Oct</t>
  </si>
  <si>
    <t>1975 - Nov</t>
  </si>
  <si>
    <t>1975 - Dec</t>
  </si>
  <si>
    <t>1976 - Jan</t>
  </si>
  <si>
    <t>1976 - Feb</t>
  </si>
  <si>
    <t>1976 - Mar</t>
  </si>
  <si>
    <t>1976 - Apr</t>
  </si>
  <si>
    <t>1976 - May</t>
  </si>
  <si>
    <t>1976 - Jun</t>
  </si>
  <si>
    <t>1976 - Jul</t>
  </si>
  <si>
    <t>1976 - Aug</t>
  </si>
  <si>
    <t>1976 - Sep</t>
  </si>
  <si>
    <t>1976 - Oct</t>
  </si>
  <si>
    <t>1976 - Nov</t>
  </si>
  <si>
    <t>1976 - Dec</t>
  </si>
  <si>
    <t>1977 - Jan</t>
  </si>
  <si>
    <t>1977 - Feb</t>
  </si>
  <si>
    <t>1977 - Mar</t>
  </si>
  <si>
    <t>1977 - Apr</t>
  </si>
  <si>
    <t>1977 - May</t>
  </si>
  <si>
    <t>1977 - Jun</t>
  </si>
  <si>
    <t>1977 - Jul</t>
  </si>
  <si>
    <t>1977 - Aug</t>
  </si>
  <si>
    <t>1977 - Sep</t>
  </si>
  <si>
    <t>1977 - Oct</t>
  </si>
  <si>
    <t>1977 - Nov</t>
  </si>
  <si>
    <t>1977 - Dec</t>
  </si>
  <si>
    <t>1978 - Jan</t>
  </si>
  <si>
    <t>1978 - Feb</t>
  </si>
  <si>
    <t>1978 - Mar</t>
  </si>
  <si>
    <t>1978 - Apr</t>
  </si>
  <si>
    <t>1978 - May</t>
  </si>
  <si>
    <t>1978 - Jun</t>
  </si>
  <si>
    <t>1978 - Jul</t>
  </si>
  <si>
    <t>1978 - Aug</t>
  </si>
  <si>
    <t>1978 - Sep</t>
  </si>
  <si>
    <t>1978 - Oct</t>
  </si>
  <si>
    <t>1978 - Nov</t>
  </si>
  <si>
    <t>1978 - Dec</t>
  </si>
  <si>
    <t>1979 - Jan</t>
  </si>
  <si>
    <t>1979 - Feb</t>
  </si>
  <si>
    <t>1979 - Mar</t>
  </si>
  <si>
    <t>1979 - Apr</t>
  </si>
  <si>
    <t>1979 - May</t>
  </si>
  <si>
    <t>1979 - Jun</t>
  </si>
  <si>
    <t>1979 - Jul</t>
  </si>
  <si>
    <t>1979 - Aug</t>
  </si>
  <si>
    <t>1979 - Sep</t>
  </si>
  <si>
    <t>1979 - Oct</t>
  </si>
  <si>
    <t>1979 - Nov</t>
  </si>
  <si>
    <t>1979 - Dec</t>
  </si>
  <si>
    <t>1980 - Jan</t>
  </si>
  <si>
    <t>1980 - Feb</t>
  </si>
  <si>
    <t>1980 - Mar</t>
  </si>
  <si>
    <t>1980 - Apr</t>
  </si>
  <si>
    <t>1980 - May</t>
  </si>
  <si>
    <t>1980 - Jun</t>
  </si>
  <si>
    <t>1980 - Jul</t>
  </si>
  <si>
    <t>1980 - Aug</t>
  </si>
  <si>
    <t>1980 - Sep</t>
  </si>
  <si>
    <t>1980 - Oct</t>
  </si>
  <si>
    <t>1980 - Nov</t>
  </si>
  <si>
    <t>1980 - Dec</t>
  </si>
  <si>
    <t>1981 - Jan</t>
  </si>
  <si>
    <t>1981 - Feb</t>
  </si>
  <si>
    <t>1981 - Mar</t>
  </si>
  <si>
    <t>1981 - Apr</t>
  </si>
  <si>
    <t>1981 - May</t>
  </si>
  <si>
    <t>1981 - Jun</t>
  </si>
  <si>
    <t>1981 - Jul</t>
  </si>
  <si>
    <t>1981 - Aug</t>
  </si>
  <si>
    <t>1981 - Sep</t>
  </si>
  <si>
    <t>1981 - Oct</t>
  </si>
  <si>
    <t>1981 - Nov</t>
  </si>
  <si>
    <t>1981 - Dec</t>
  </si>
  <si>
    <t>1982 - Jan</t>
  </si>
  <si>
    <t>1982 - Feb</t>
  </si>
  <si>
    <t>1982 - Mar</t>
  </si>
  <si>
    <t>1982 - Apr</t>
  </si>
  <si>
    <t>1982 - May</t>
  </si>
  <si>
    <t>1982 - Jun</t>
  </si>
  <si>
    <t>1982 - Jul</t>
  </si>
  <si>
    <t>1982 - Aug</t>
  </si>
  <si>
    <t>1982 - Sep</t>
  </si>
  <si>
    <t>1982 - Oct</t>
  </si>
  <si>
    <t>1982 - Nov</t>
  </si>
  <si>
    <t>1982 - Dec</t>
  </si>
  <si>
    <t>1983 - Jan</t>
  </si>
  <si>
    <t>1983 - Feb</t>
  </si>
  <si>
    <t>1983 - Mar</t>
  </si>
  <si>
    <t>1983 - Apr</t>
  </si>
  <si>
    <t>1983 - May</t>
  </si>
  <si>
    <t>1983 - Jun</t>
  </si>
  <si>
    <t>1983 - Jul</t>
  </si>
  <si>
    <t>1983 - Aug</t>
  </si>
  <si>
    <t>1983 - Sep</t>
  </si>
  <si>
    <t>1983 - Oct</t>
  </si>
  <si>
    <t>1983 - Nov</t>
  </si>
  <si>
    <t>1983 - Dec</t>
  </si>
  <si>
    <t>1984 - Jan</t>
  </si>
  <si>
    <t>1984 - Feb</t>
  </si>
  <si>
    <t>1984 - Mar</t>
  </si>
  <si>
    <t>1984 - Apr</t>
  </si>
  <si>
    <t>1984 - May</t>
  </si>
  <si>
    <t>1984 - Jun</t>
  </si>
  <si>
    <t>1984 - Jul</t>
  </si>
  <si>
    <t>1984 - Aug</t>
  </si>
  <si>
    <t>1984 - Sep</t>
  </si>
  <si>
    <t>1984 - Oct</t>
  </si>
  <si>
    <t>1984 - Nov</t>
  </si>
  <si>
    <t>1984 - Dec</t>
  </si>
  <si>
    <t>1985 - Jan</t>
  </si>
  <si>
    <t>1985 - Feb</t>
  </si>
  <si>
    <t>1985 - Mar</t>
  </si>
  <si>
    <t>1985 - Apr</t>
  </si>
  <si>
    <t>1985 - May</t>
  </si>
  <si>
    <t>1985 - Jun</t>
  </si>
  <si>
    <t>1985 - Jul</t>
  </si>
  <si>
    <t>1985 - Aug</t>
  </si>
  <si>
    <t>1985 - Sep</t>
  </si>
  <si>
    <t>1985 - Oct</t>
  </si>
  <si>
    <t>1985 - Nov</t>
  </si>
  <si>
    <t>1985 - Dec</t>
  </si>
  <si>
    <t>1986 - Jan</t>
  </si>
  <si>
    <t>1986 - Feb</t>
  </si>
  <si>
    <t>1986 - Mar</t>
  </si>
  <si>
    <t>1986 - Apr</t>
  </si>
  <si>
    <t>1986 - May</t>
  </si>
  <si>
    <t>1986 - Jun</t>
  </si>
  <si>
    <t>1986 - Jul</t>
  </si>
  <si>
    <t>1986 - Aug</t>
  </si>
  <si>
    <t>1986 - Sep</t>
  </si>
  <si>
    <t>1986 - Oct</t>
  </si>
  <si>
    <t>1986 - Nov</t>
  </si>
  <si>
    <t>1986 - Dec</t>
  </si>
  <si>
    <t>1987 - Jan</t>
  </si>
  <si>
    <t>1987 - Feb</t>
  </si>
  <si>
    <t>1987 - Mar</t>
  </si>
  <si>
    <t>1987 - Apr</t>
  </si>
  <si>
    <t>1987 - May</t>
  </si>
  <si>
    <t>1987 - Jun</t>
  </si>
  <si>
    <t>1987 - Jul</t>
  </si>
  <si>
    <t>1987 - Aug</t>
  </si>
  <si>
    <t>1987 - Sep</t>
  </si>
  <si>
    <t>1987 - Oct</t>
  </si>
  <si>
    <t>1987 - Nov</t>
  </si>
  <si>
    <t>1987 - Dec</t>
  </si>
  <si>
    <t>1988 - Jan</t>
  </si>
  <si>
    <t>1988 - Feb</t>
  </si>
  <si>
    <t>1988 - Mar</t>
  </si>
  <si>
    <t>1988 - Apr</t>
  </si>
  <si>
    <t>1988 - May</t>
  </si>
  <si>
    <t>1988 - Jun</t>
  </si>
  <si>
    <t>1988 - Jul</t>
  </si>
  <si>
    <t>1988 - Aug</t>
  </si>
  <si>
    <t>1988 - Sep</t>
  </si>
  <si>
    <t>1988 - Oct</t>
  </si>
  <si>
    <t>1988 - Nov</t>
  </si>
  <si>
    <t>1988 - Dec</t>
  </si>
  <si>
    <t>1989 - Jan</t>
  </si>
  <si>
    <t>1989 - Feb</t>
  </si>
  <si>
    <t>1989 - Mar</t>
  </si>
  <si>
    <t>1989 - Apr</t>
  </si>
  <si>
    <t>1989 - May</t>
  </si>
  <si>
    <t>1989 - Jun</t>
  </si>
  <si>
    <t>1989 - Jul</t>
  </si>
  <si>
    <t>1989 - Aug</t>
  </si>
  <si>
    <t>1989 - Sep</t>
  </si>
  <si>
    <t>1989 - Oct</t>
  </si>
  <si>
    <t>1989 - Nov</t>
  </si>
  <si>
    <t>1989 - Dec</t>
  </si>
  <si>
    <t>1990 - Jan</t>
  </si>
  <si>
    <t>1990 - Feb</t>
  </si>
  <si>
    <t>1990 - Mar</t>
  </si>
  <si>
    <t>1990 - Apr</t>
  </si>
  <si>
    <t>1990 - May</t>
  </si>
  <si>
    <t>1990 - Jun</t>
  </si>
  <si>
    <t>1990 - Jul</t>
  </si>
  <si>
    <t>1990 - Aug</t>
  </si>
  <si>
    <t>1990 - Sep</t>
  </si>
  <si>
    <t>1990 - Oct</t>
  </si>
  <si>
    <t>1990 - Nov</t>
  </si>
  <si>
    <t>1990 - Dec</t>
  </si>
  <si>
    <t>1991 - Jan</t>
  </si>
  <si>
    <t>1991 - Feb</t>
  </si>
  <si>
    <t>1991 - Mar</t>
  </si>
  <si>
    <t>1991 - Apr</t>
  </si>
  <si>
    <t>1991 - May</t>
  </si>
  <si>
    <t>1991 - Jun</t>
  </si>
  <si>
    <t>1991 - Jul</t>
  </si>
  <si>
    <t>1991 - Aug</t>
  </si>
  <si>
    <t>1991 - Sep</t>
  </si>
  <si>
    <t>1991 - Oct</t>
  </si>
  <si>
    <t>1991 - Nov</t>
  </si>
  <si>
    <t>1991 - Dec</t>
  </si>
  <si>
    <t>1992 - Jan</t>
  </si>
  <si>
    <t>1992 - Feb</t>
  </si>
  <si>
    <t>1992 - Mar</t>
  </si>
  <si>
    <t>1992 - Apr</t>
  </si>
  <si>
    <t>1992 - May</t>
  </si>
  <si>
    <t>1992 - Jun</t>
  </si>
  <si>
    <t>1992 - Jul</t>
  </si>
  <si>
    <t>1992 - Aug</t>
  </si>
  <si>
    <t>1992 - Sep</t>
  </si>
  <si>
    <t>1992 - Oct</t>
  </si>
  <si>
    <t>1992 - Nov</t>
  </si>
  <si>
    <t>1992 - Dec</t>
  </si>
  <si>
    <t>1993 - Jan</t>
  </si>
  <si>
    <t>1993 - Feb</t>
  </si>
  <si>
    <t>1993 - Mar</t>
  </si>
  <si>
    <t>1993 - Apr</t>
  </si>
  <si>
    <t>1993 - May</t>
  </si>
  <si>
    <t>1993 - Jun</t>
  </si>
  <si>
    <t>1993 - Jul</t>
  </si>
  <si>
    <t>1993 - Aug</t>
  </si>
  <si>
    <t>1993 - Sep</t>
  </si>
  <si>
    <t>1993 - Oct</t>
  </si>
  <si>
    <t>1993 - Nov</t>
  </si>
  <si>
    <t>1993 - Dec</t>
  </si>
  <si>
    <t>1994 - Jan</t>
  </si>
  <si>
    <t>1994 - Feb</t>
  </si>
  <si>
    <t>1994 - Mar</t>
  </si>
  <si>
    <t>1994 - Apr</t>
  </si>
  <si>
    <t>1994 - May</t>
  </si>
  <si>
    <t>1994 - Jun</t>
  </si>
  <si>
    <t>1994 - Jul</t>
  </si>
  <si>
    <t>1994 - Aug</t>
  </si>
  <si>
    <t>1994 - Sep</t>
  </si>
  <si>
    <t>1994 - Oct</t>
  </si>
  <si>
    <t>1994 - Nov</t>
  </si>
  <si>
    <t>1994 - Dec</t>
  </si>
  <si>
    <t>1995 - Jan</t>
  </si>
  <si>
    <t>1995 - Feb</t>
  </si>
  <si>
    <t>1995 - Mar</t>
  </si>
  <si>
    <t>1995 - Apr</t>
  </si>
  <si>
    <t>1995 - May</t>
  </si>
  <si>
    <t>1995 - Jun</t>
  </si>
  <si>
    <t>1995 - Jul</t>
  </si>
  <si>
    <t>1995 - Aug</t>
  </si>
  <si>
    <t>1995 - Sep</t>
  </si>
  <si>
    <t>1995 - Oct</t>
  </si>
  <si>
    <t>1995 - Nov</t>
  </si>
  <si>
    <t>1995 - Dec</t>
  </si>
  <si>
    <t>1996 - Jan</t>
  </si>
  <si>
    <t>1996 - Feb</t>
  </si>
  <si>
    <t>1996 - Mar</t>
  </si>
  <si>
    <t>1996 - Apr</t>
  </si>
  <si>
    <t>1996 - May</t>
  </si>
  <si>
    <t>1996 - Jun</t>
  </si>
  <si>
    <t>1996 - Jul</t>
  </si>
  <si>
    <t>1996 - Aug</t>
  </si>
  <si>
    <t>1996 - Sep</t>
  </si>
  <si>
    <t>1996 - Oct</t>
  </si>
  <si>
    <t>1996 - Nov</t>
  </si>
  <si>
    <t>1996 - Dec</t>
  </si>
  <si>
    <t>1997 - Jan</t>
  </si>
  <si>
    <t>1997 - Feb</t>
  </si>
  <si>
    <t>1997 - Mar</t>
  </si>
  <si>
    <t>1997 - Apr</t>
  </si>
  <si>
    <t>1997 - May</t>
  </si>
  <si>
    <t>1997 - Jun</t>
  </si>
  <si>
    <t>1997 - Jul</t>
  </si>
  <si>
    <t>1997 - Aug</t>
  </si>
  <si>
    <t>1997 - Sep</t>
  </si>
  <si>
    <t>1997 - Oct</t>
  </si>
  <si>
    <t>1997 - Nov</t>
  </si>
  <si>
    <t>1997 - Dec</t>
  </si>
  <si>
    <t>1998 - Jan</t>
  </si>
  <si>
    <t>1998 - Feb</t>
  </si>
  <si>
    <t>1998 - Mar</t>
  </si>
  <si>
    <t>1998 - Apr</t>
  </si>
  <si>
    <t>1998 - May</t>
  </si>
  <si>
    <t>1998 - Jun</t>
  </si>
  <si>
    <t>1998 - Jul</t>
  </si>
  <si>
    <t>1998 - Aug</t>
  </si>
  <si>
    <t>1998 - Sep</t>
  </si>
  <si>
    <t>1998 - Oct</t>
  </si>
  <si>
    <t>1998 - Nov</t>
  </si>
  <si>
    <t>1998 - Dec</t>
  </si>
  <si>
    <t>1999 - Jan</t>
  </si>
  <si>
    <t>1999 - Feb</t>
  </si>
  <si>
    <t>1999 - Mar</t>
  </si>
  <si>
    <t>1999 - Apr</t>
  </si>
  <si>
    <t>1999 - May</t>
  </si>
  <si>
    <t>1999 - Jun</t>
  </si>
  <si>
    <t>1999 - Jul</t>
  </si>
  <si>
    <t>1999 - Aug</t>
  </si>
  <si>
    <t>1999 - Sep</t>
  </si>
  <si>
    <t>1999 - Oct</t>
  </si>
  <si>
    <t>1999 - Nov</t>
  </si>
  <si>
    <t>1999 - Dec</t>
  </si>
  <si>
    <t>2000 - Jan</t>
  </si>
  <si>
    <t>2000 - Feb</t>
  </si>
  <si>
    <t>2000 - Mar</t>
  </si>
  <si>
    <t>2000 - Apr</t>
  </si>
  <si>
    <t>2000 - May</t>
  </si>
  <si>
    <t>2000 - Jun</t>
  </si>
  <si>
    <t>2000 - Jul</t>
  </si>
  <si>
    <t>2000 - Aug</t>
  </si>
  <si>
    <t>2000 - Sep</t>
  </si>
  <si>
    <t>2000 - Oct</t>
  </si>
  <si>
    <t>2000 - Nov</t>
  </si>
  <si>
    <t>2000 - Dec</t>
  </si>
  <si>
    <t>2001 - Jan</t>
  </si>
  <si>
    <t>2001 - Feb</t>
  </si>
  <si>
    <t>2001 - Mar</t>
  </si>
  <si>
    <t>2001 - Apr</t>
  </si>
  <si>
    <t>2001 - May</t>
  </si>
  <si>
    <t>2001 - Jun</t>
  </si>
  <si>
    <t>2001 - Jul</t>
  </si>
  <si>
    <t>2001 - Aug</t>
  </si>
  <si>
    <t>2001 - Sep</t>
  </si>
  <si>
    <t>2001 - Oct</t>
  </si>
  <si>
    <t>2001 - Nov</t>
  </si>
  <si>
    <t>2001 - Dec</t>
  </si>
  <si>
    <t>2002 - Jan</t>
  </si>
  <si>
    <t>2002 - Feb</t>
  </si>
  <si>
    <t>2002 - Mar</t>
  </si>
  <si>
    <t>2002 - Apr</t>
  </si>
  <si>
    <t>2002 - May</t>
  </si>
  <si>
    <t>2002 - Jun</t>
  </si>
  <si>
    <t>2002 - Jul</t>
  </si>
  <si>
    <t>2002 - Aug</t>
  </si>
  <si>
    <t>2002 - Sep</t>
  </si>
  <si>
    <t>2002 - Oct</t>
  </si>
  <si>
    <t>2002 - Nov</t>
  </si>
  <si>
    <t>2002 - Dec</t>
  </si>
  <si>
    <t>2003 - Jan</t>
  </si>
  <si>
    <t>2003 - Feb</t>
  </si>
  <si>
    <t>2003 - Mar</t>
  </si>
  <si>
    <t>2003 - Apr</t>
  </si>
  <si>
    <t>2003 - May</t>
  </si>
  <si>
    <t>2003 - Jun</t>
  </si>
  <si>
    <t>2003 - Jul</t>
  </si>
  <si>
    <t>2003 - Aug</t>
  </si>
  <si>
    <t>2003 - Sep</t>
  </si>
  <si>
    <t>2003 - Oct</t>
  </si>
  <si>
    <t>2003 - Nov</t>
  </si>
  <si>
    <t>2003 - Dec</t>
  </si>
  <si>
    <t>2004 - Jan</t>
  </si>
  <si>
    <t>2004 - Feb</t>
  </si>
  <si>
    <t>2004 - Mar</t>
  </si>
  <si>
    <t>2004 - Apr</t>
  </si>
  <si>
    <t>2004 - May</t>
  </si>
  <si>
    <t>2004 - Jun</t>
  </si>
  <si>
    <t>2004 - Jul</t>
  </si>
  <si>
    <t>2004 - Aug</t>
  </si>
  <si>
    <t>2004 - Sep</t>
  </si>
  <si>
    <t>2004 - Oct</t>
  </si>
  <si>
    <t>2004 - Nov</t>
  </si>
  <si>
    <t>2004 - Dec</t>
  </si>
  <si>
    <t>2005 - Jan</t>
  </si>
  <si>
    <t>2005 - Feb</t>
  </si>
  <si>
    <t>2005 - Mar</t>
  </si>
  <si>
    <t>2005 - Apr</t>
  </si>
  <si>
    <t>2005 - May</t>
  </si>
  <si>
    <t>2005 - Jun</t>
  </si>
  <si>
    <t>2005 - Jul</t>
  </si>
  <si>
    <t>2005 - Aug</t>
  </si>
  <si>
    <t>2005 - Sep</t>
  </si>
  <si>
    <t>2005 - Oct</t>
  </si>
  <si>
    <t>2005 - Nov</t>
  </si>
  <si>
    <t>2005 - Dec</t>
  </si>
  <si>
    <t>2006 - Jan</t>
  </si>
  <si>
    <t>2006 - Feb</t>
  </si>
  <si>
    <t>2006 - Mar</t>
  </si>
  <si>
    <t>2006 - Apr</t>
  </si>
  <si>
    <t>2006 - May</t>
  </si>
  <si>
    <t>2006 - Jun</t>
  </si>
  <si>
    <t>2006 - Jul</t>
  </si>
  <si>
    <t>2006 - Aug</t>
  </si>
  <si>
    <t>2006 - Sep</t>
  </si>
  <si>
    <t>2006 - Oct</t>
  </si>
  <si>
    <t>2006 - Nov</t>
  </si>
  <si>
    <t>2006 - Dec</t>
  </si>
  <si>
    <t>2007 - Jan</t>
  </si>
  <si>
    <t>2007 - Feb</t>
  </si>
  <si>
    <t>2007 - Mar</t>
  </si>
  <si>
    <t>2007 - Apr</t>
  </si>
  <si>
    <t>2007 - May</t>
  </si>
  <si>
    <t>2007 - Jun</t>
  </si>
  <si>
    <t>2007 - Jul</t>
  </si>
  <si>
    <t>2007 - Aug</t>
  </si>
  <si>
    <t>2007 - Sep</t>
  </si>
  <si>
    <t>2007 - Oct</t>
  </si>
  <si>
    <t>2007 - Nov</t>
  </si>
  <si>
    <t>2007 - Dec</t>
  </si>
  <si>
    <t>2008 - Jan</t>
  </si>
  <si>
    <t>2008 - Feb</t>
  </si>
  <si>
    <t>2008 - Mar</t>
  </si>
  <si>
    <t>2008 - Apr</t>
  </si>
  <si>
    <t>2008 - May</t>
  </si>
  <si>
    <t>2008 - Jun</t>
  </si>
  <si>
    <t>2008 - Jul</t>
  </si>
  <si>
    <t>2008 - Aug</t>
  </si>
  <si>
    <t>2008 - Sep</t>
  </si>
  <si>
    <t>2008 - Oct</t>
  </si>
  <si>
    <t>2008 - Nov</t>
  </si>
  <si>
    <t>2008 - Dec</t>
  </si>
  <si>
    <t>2009 - Jan</t>
  </si>
  <si>
    <t>2009 - Feb</t>
  </si>
  <si>
    <t>2009 - Mar</t>
  </si>
  <si>
    <t>2009 - Apr</t>
  </si>
  <si>
    <t>2009 - May</t>
  </si>
  <si>
    <t>2009 - Jun</t>
  </si>
  <si>
    <t>2009 - Jul</t>
  </si>
  <si>
    <t>2009 - Aug</t>
  </si>
  <si>
    <t>2009 - Sep</t>
  </si>
  <si>
    <t>2009 - Oct</t>
  </si>
  <si>
    <t>2009 - Nov</t>
  </si>
  <si>
    <t>2009 - Dec</t>
  </si>
  <si>
    <t>2010 - Jan</t>
  </si>
  <si>
    <t>2010 - Feb</t>
  </si>
  <si>
    <t>2010 - Mar</t>
  </si>
  <si>
    <t>2010 - Apr</t>
  </si>
  <si>
    <t>2010 - May</t>
  </si>
  <si>
    <t>2010 - Jun</t>
  </si>
  <si>
    <t>2010 - Jul</t>
  </si>
  <si>
    <t>2010 - Aug</t>
  </si>
  <si>
    <t>2010 - Sep</t>
  </si>
  <si>
    <t>2010 - Oct</t>
  </si>
  <si>
    <t>2010 - Nov</t>
  </si>
  <si>
    <t>2010 - Dec</t>
  </si>
  <si>
    <t>2011 - Jan</t>
  </si>
  <si>
    <t>2011 - Feb</t>
  </si>
  <si>
    <t>2011 - Mar</t>
  </si>
  <si>
    <t>2011 - Apr</t>
  </si>
  <si>
    <t>2011 - May</t>
  </si>
  <si>
    <t>2011 - Jun</t>
  </si>
  <si>
    <t>2011 - Jul</t>
  </si>
  <si>
    <t>2011 - Aug</t>
  </si>
  <si>
    <t>2011 - Sep</t>
  </si>
  <si>
    <t>2011 - Oct</t>
  </si>
  <si>
    <t>2011 - Nov</t>
  </si>
  <si>
    <t>2011 - Dec</t>
  </si>
  <si>
    <t>2012 - Jan</t>
  </si>
  <si>
    <t>2012 - Feb</t>
  </si>
  <si>
    <t>2012 - Mar</t>
  </si>
  <si>
    <t>2012 - Apr</t>
  </si>
  <si>
    <t>2012 - May</t>
  </si>
  <si>
    <t>2012 - Jun</t>
  </si>
  <si>
    <t>2012 - Jul</t>
  </si>
  <si>
    <t>2012 - Aug</t>
  </si>
  <si>
    <t>2012 - Sep</t>
  </si>
  <si>
    <t>2012 - Oct</t>
  </si>
  <si>
    <t>2012 - Nov</t>
  </si>
  <si>
    <t>2012 - Dec</t>
  </si>
  <si>
    <t>2013 - Jan</t>
  </si>
  <si>
    <t>2013 - Feb</t>
  </si>
  <si>
    <t>2013 - Mar</t>
  </si>
  <si>
    <t>2013 - Apr</t>
  </si>
  <si>
    <t>2013 - May</t>
  </si>
  <si>
    <t>2013 - Jun</t>
  </si>
  <si>
    <t>2013 - Jul</t>
  </si>
  <si>
    <t>2013 - Aug</t>
  </si>
  <si>
    <t>2013 - Sep</t>
  </si>
  <si>
    <t>2013 - Oct</t>
  </si>
  <si>
    <t>2013 - Nov</t>
  </si>
  <si>
    <t>2013 - Dec</t>
  </si>
  <si>
    <t>2014 - Jan</t>
  </si>
  <si>
    <t>2014 - Feb</t>
  </si>
  <si>
    <t>2014 - Mar</t>
  </si>
  <si>
    <t>2014 - Apr</t>
  </si>
  <si>
    <t>2014 - May</t>
  </si>
  <si>
    <t>2014 - Jun</t>
  </si>
  <si>
    <t>2014 - Jul</t>
  </si>
  <si>
    <t>2014 - Aug</t>
  </si>
  <si>
    <t>2014 - Sep</t>
  </si>
  <si>
    <t>2014 - Oct</t>
  </si>
  <si>
    <t>2014 - Nov</t>
  </si>
  <si>
    <t>2014 - Dec</t>
  </si>
  <si>
    <t>2015 - Jan</t>
  </si>
  <si>
    <t>2015 - Feb</t>
  </si>
  <si>
    <t>2015 - Mar</t>
  </si>
  <si>
    <t>2015 - Apr</t>
  </si>
  <si>
    <t>2015 - May</t>
  </si>
  <si>
    <t>2015 - Jun</t>
  </si>
  <si>
    <t>2015 - Jul</t>
  </si>
  <si>
    <t>2015 - Aug</t>
  </si>
  <si>
    <t>2015 - Sep</t>
  </si>
  <si>
    <t>2015 - Oct</t>
  </si>
  <si>
    <t>2015 - Nov</t>
  </si>
  <si>
    <t>2015 - Dec</t>
  </si>
  <si>
    <t>2016 - Jan</t>
  </si>
  <si>
    <t>2016 - Feb</t>
  </si>
  <si>
    <t>2016 - Mar</t>
  </si>
  <si>
    <t>2016 - Apr</t>
  </si>
  <si>
    <t>2016 - May</t>
  </si>
  <si>
    <t>2016 - Jun</t>
  </si>
  <si>
    <t>2016 - Jul</t>
  </si>
  <si>
    <t>2016 - Aug</t>
  </si>
  <si>
    <t>2016 - Sep</t>
  </si>
  <si>
    <t>2016 - Oct</t>
  </si>
  <si>
    <t>2016 - Nov</t>
  </si>
  <si>
    <t>2016 - Dec</t>
  </si>
  <si>
    <t>2017 - Jan</t>
  </si>
  <si>
    <t>2017 - Feb</t>
  </si>
  <si>
    <t>2017 - Mar</t>
  </si>
  <si>
    <t>2017 - Apr</t>
  </si>
  <si>
    <t>2017 - May</t>
  </si>
  <si>
    <t>2017 - Jun</t>
  </si>
  <si>
    <t>2017 - Jul</t>
  </si>
  <si>
    <t>2017 - Aug</t>
  </si>
  <si>
    <t>2017 - Sep</t>
  </si>
  <si>
    <t>2017 - Oct</t>
  </si>
  <si>
    <t>2017 - Nov</t>
  </si>
  <si>
    <t>2017 - Dec</t>
  </si>
  <si>
    <t>2018 - Jan</t>
  </si>
  <si>
    <t>2018 - Feb</t>
  </si>
  <si>
    <t>2018 - Mar</t>
  </si>
  <si>
    <t>2018 - Apr</t>
  </si>
  <si>
    <t>2018 - May</t>
  </si>
  <si>
    <t>2018 - Jun</t>
  </si>
  <si>
    <t>2018 - Jul</t>
  </si>
  <si>
    <t>2018 - Aug</t>
  </si>
  <si>
    <t>2018 - Sep</t>
  </si>
  <si>
    <t>2018 - Oct</t>
  </si>
  <si>
    <t>2018 - Nov</t>
  </si>
  <si>
    <t>2018 - Dec</t>
  </si>
  <si>
    <t>2019 - Jan</t>
  </si>
  <si>
    <t>2019 - Feb</t>
  </si>
  <si>
    <t>2019 - Mar</t>
  </si>
  <si>
    <t>2019 - Apr</t>
  </si>
  <si>
    <t>2019 - May</t>
  </si>
  <si>
    <t>2019 - Jun</t>
  </si>
  <si>
    <t>2019 - Jul</t>
  </si>
  <si>
    <t>2019 - Aug</t>
  </si>
  <si>
    <t>2019 - Sep</t>
  </si>
  <si>
    <t>2019 - Oct</t>
  </si>
  <si>
    <t>2019 - Nov</t>
  </si>
  <si>
    <t>2019 - Dec</t>
  </si>
  <si>
    <t>2020 - Jan</t>
  </si>
  <si>
    <t>2020 - Feb</t>
  </si>
  <si>
    <t>2020 - Mar</t>
  </si>
  <si>
    <t>2020 - Apr</t>
  </si>
  <si>
    <t>2020 - May</t>
  </si>
  <si>
    <t>2020 - Jun</t>
  </si>
  <si>
    <t>2020 - Jul</t>
  </si>
  <si>
    <t>2020 - Aug</t>
  </si>
  <si>
    <t>2020 - Sep</t>
  </si>
  <si>
    <t>2020 - Oct</t>
  </si>
  <si>
    <t>2020 - Nov</t>
  </si>
  <si>
    <t>2020 - Dec</t>
  </si>
  <si>
    <t>2021 - Jan</t>
  </si>
  <si>
    <t>2021 - Feb</t>
  </si>
  <si>
    <t>2021 - Mar</t>
  </si>
  <si>
    <t>2021 - Apr</t>
  </si>
  <si>
    <t>2021 - May</t>
  </si>
  <si>
    <t>2021 - Jun</t>
  </si>
  <si>
    <t>2021 - Jul</t>
  </si>
  <si>
    <t>2021 - Aug</t>
  </si>
  <si>
    <t>2021 - Sep</t>
  </si>
  <si>
    <t>2021 - Oct</t>
  </si>
  <si>
    <t>2021 - Nov</t>
  </si>
  <si>
    <t>2021 - Dec</t>
  </si>
  <si>
    <t>2022 - Jan</t>
  </si>
  <si>
    <t>2022 - Feb</t>
  </si>
  <si>
    <t>2022 - Mar</t>
  </si>
  <si>
    <t>2022 - Apr</t>
  </si>
  <si>
    <t>2022 - May</t>
  </si>
  <si>
    <t>2022 - Jun</t>
  </si>
  <si>
    <t>2022 - Jul</t>
  </si>
  <si>
    <t>2022 - Aug</t>
  </si>
  <si>
    <t>2022 - Sep</t>
  </si>
  <si>
    <t>2022 - Oct</t>
  </si>
  <si>
    <t>2022 - Nov</t>
  </si>
  <si>
    <t>2022 - Dec</t>
  </si>
  <si>
    <t>2023 - Jan</t>
  </si>
  <si>
    <t>2023 - Feb</t>
  </si>
  <si>
    <t>2023 - Mar</t>
  </si>
  <si>
    <t>2023 - Apr</t>
  </si>
  <si>
    <t>2023 - May</t>
  </si>
  <si>
    <t>2023 - Jun</t>
  </si>
  <si>
    <t>2023 - Jul</t>
  </si>
  <si>
    <t>2023 - Aug</t>
  </si>
  <si>
    <t>2023 - Sep</t>
  </si>
  <si>
    <t>2023 - Oct</t>
  </si>
  <si>
    <t>2023 - Nov</t>
  </si>
  <si>
    <t>2023 - Dec</t>
  </si>
  <si>
    <t>2024 - Jan</t>
  </si>
  <si>
    <t>2024 - Feb</t>
  </si>
  <si>
    <t>2024 - Mar</t>
  </si>
  <si>
    <t>2024 - Apr</t>
  </si>
  <si>
    <t>2024 - May</t>
  </si>
  <si>
    <t>2024 - Jun</t>
  </si>
  <si>
    <t>2024 - Jul</t>
  </si>
  <si>
    <t>2024 - Aug</t>
  </si>
  <si>
    <t>2024 - Sep</t>
  </si>
  <si>
    <t>2024 - Oct</t>
  </si>
  <si>
    <t>2024 - Nov</t>
  </si>
  <si>
    <t>2024 - Dec</t>
  </si>
  <si>
    <t>Sorted sectors by delta</t>
  </si>
  <si>
    <t>heavyCivic (1.3%)</t>
  </si>
  <si>
    <t>building (1.4%)</t>
  </si>
  <si>
    <t>mine (1.1%)</t>
  </si>
  <si>
    <t>durable (4.4%)</t>
  </si>
  <si>
    <t>info (1.6%)</t>
  </si>
  <si>
    <t>pst (7.4%)</t>
  </si>
  <si>
    <t>admin (6.3%)</t>
  </si>
  <si>
    <t>transWare (4.6%)</t>
  </si>
  <si>
    <t>wholesale (4.7%)</t>
  </si>
  <si>
    <t>real estate (1.8%)</t>
  </si>
  <si>
    <t>repair (1.1%)</t>
  </si>
  <si>
    <t>OilGas (0.5%)</t>
  </si>
  <si>
    <t>foodAccom (9.5%)</t>
  </si>
  <si>
    <t>manage (1.3%)</t>
  </si>
  <si>
    <t>arts (1.2%)</t>
  </si>
  <si>
    <t>util (0.5%)</t>
  </si>
  <si>
    <t>finance (6.6%)</t>
  </si>
  <si>
    <t>nondur (2.5%)</t>
  </si>
  <si>
    <t>retail (9.9%)</t>
  </si>
  <si>
    <t>edu (1.8%)</t>
  </si>
  <si>
    <t>health (11.9%)</t>
  </si>
  <si>
    <t>state (13.2%)</t>
  </si>
  <si>
    <t>federal (1.6%)</t>
  </si>
  <si>
    <t>Texas</t>
  </si>
  <si>
    <t>weight</t>
  </si>
  <si>
    <t>1990 to present, skip Mar 2020 to Feb 2021</t>
  </si>
  <si>
    <t>For Chart</t>
  </si>
  <si>
    <t>heavyCivic</t>
  </si>
  <si>
    <t>building</t>
  </si>
  <si>
    <t>Heavy construction</t>
  </si>
  <si>
    <t>Building construction</t>
  </si>
  <si>
    <t>Information</t>
  </si>
  <si>
    <t>PST</t>
  </si>
  <si>
    <t>Admin</t>
  </si>
  <si>
    <t>Transportation</t>
  </si>
  <si>
    <t>Wholesale</t>
  </si>
  <si>
    <t>Repair</t>
  </si>
  <si>
    <t>Oil and gas</t>
  </si>
  <si>
    <t>Hospitality</t>
  </si>
  <si>
    <t>Management</t>
  </si>
  <si>
    <t>Arts</t>
  </si>
  <si>
    <t>Utilities</t>
  </si>
  <si>
    <t>Finance</t>
  </si>
  <si>
    <t>Retail</t>
  </si>
  <si>
    <t>Education</t>
  </si>
  <si>
    <t>Health care</t>
  </si>
  <si>
    <t>U.S.</t>
  </si>
  <si>
    <t xml:space="preserve">Mining, Quarrying, and Oil and Gas Extraction </t>
  </si>
  <si>
    <t xml:space="preserve">Specialty Trade Contractors </t>
  </si>
  <si>
    <t xml:space="preserve">Construction of Buildings </t>
  </si>
  <si>
    <t xml:space="preserve">Heavy &amp; Civil Engineering Construction </t>
  </si>
  <si>
    <t xml:space="preserve">Durable Goods Manufacturing </t>
  </si>
  <si>
    <t xml:space="preserve">Comp Infrastruct Providers, Data Proc, Web Host &amp; Rel </t>
  </si>
  <si>
    <t xml:space="preserve">Telecommunications </t>
  </si>
  <si>
    <t xml:space="preserve">Web Search Portals, Lib, Archives &amp; Other Info Svcs </t>
  </si>
  <si>
    <t xml:space="preserve">Publishing Industries </t>
  </si>
  <si>
    <t xml:space="preserve">Arts, Entertainment &amp; Recreation Services </t>
  </si>
  <si>
    <t xml:space="preserve">Motion Picture &amp; Sound Recording Industries </t>
  </si>
  <si>
    <t xml:space="preserve">Transportation &amp; Warehousing </t>
  </si>
  <si>
    <t xml:space="preserve">Professional, Scientific, and Technical Services </t>
  </si>
  <si>
    <t xml:space="preserve">Admin &amp; Support &amp; Waste Mgmt &amp; Remediation Svcs </t>
  </si>
  <si>
    <t xml:space="preserve">Repair &amp; Maintenance Services </t>
  </si>
  <si>
    <t xml:space="preserve">Real Estate, Rental &amp; Leasing </t>
  </si>
  <si>
    <t xml:space="preserve">Wholesale Trade </t>
  </si>
  <si>
    <t xml:space="preserve">Accommodation &amp; Food Services </t>
  </si>
  <si>
    <t xml:space="preserve">US Postal Service </t>
  </si>
  <si>
    <t xml:space="preserve">Broadcasting &amp; Content Providers </t>
  </si>
  <si>
    <t xml:space="preserve">Personal &amp; Laundry Services </t>
  </si>
  <si>
    <t xml:space="preserve">Management of Companies &amp; Enterprises </t>
  </si>
  <si>
    <t xml:space="preserve">Logging </t>
  </si>
  <si>
    <t xml:space="preserve">Nondurable Goods Manufacturing </t>
  </si>
  <si>
    <t xml:space="preserve">Retail Trade </t>
  </si>
  <si>
    <t xml:space="preserve">Finance &amp; Insurance Services </t>
  </si>
  <si>
    <t xml:space="preserve">Utilities </t>
  </si>
  <si>
    <t xml:space="preserve">Private Educational Services </t>
  </si>
  <si>
    <t xml:space="preserve">State Government Excl Educational Services </t>
  </si>
  <si>
    <t xml:space="preserve">Local Government Educational Services </t>
  </si>
  <si>
    <t xml:space="preserve">Local Government Excl Educational Services </t>
  </si>
  <si>
    <t xml:space="preserve">Health Care &amp; Social Assistance </t>
  </si>
  <si>
    <t xml:space="preserve">State government Educational Services </t>
  </si>
  <si>
    <t>Fed gov ex USPS &amp; Decennial Census Temp &amp; Intermittent</t>
  </si>
  <si>
    <t>USA</t>
  </si>
  <si>
    <t>upper error bar</t>
  </si>
  <si>
    <t>lower error bar</t>
  </si>
  <si>
    <t xml:space="preserve">Oil &amp; Gas Extraction </t>
  </si>
  <si>
    <t xml:space="preserve">State Government Educational Services </t>
  </si>
  <si>
    <t>Fed Gov ex USPS &amp; Decennial Census Temp &amp; Intermittent</t>
  </si>
  <si>
    <t>mine (1.5%)</t>
  </si>
  <si>
    <t>laundry (0.9%)</t>
  </si>
  <si>
    <t>religious (1.5%)</t>
  </si>
  <si>
    <t>finance (4.7%)</t>
  </si>
  <si>
    <t>state (13.3%)</t>
  </si>
  <si>
    <t>0 possible value?</t>
  </si>
  <si>
    <t>Bar distance</t>
  </si>
  <si>
    <t>2010 to 2024, skip Mar 2020 to Feb 2021</t>
  </si>
  <si>
    <t>1990 to 2005</t>
  </si>
  <si>
    <t>Most Cyclical Texas Sectors Change Over Time</t>
  </si>
  <si>
    <t>Rank</t>
  </si>
  <si>
    <t>'90 to '05</t>
  </si>
  <si>
    <t>'10 to '24</t>
  </si>
  <si>
    <t>Full Series</t>
  </si>
  <si>
    <t>Heavy Civic Construction</t>
  </si>
  <si>
    <t>Administrative Services</t>
  </si>
  <si>
    <t>Management Services</t>
  </si>
  <si>
    <t>Building Construction</t>
  </si>
  <si>
    <t>Durable Manufacturing</t>
  </si>
  <si>
    <t>Professional, Scientific, Technical</t>
  </si>
  <si>
    <t>Natural Gas and Mining</t>
  </si>
  <si>
    <t>FULL SERIES</t>
  </si>
  <si>
    <t>Sector</t>
  </si>
  <si>
    <t>mine</t>
  </si>
  <si>
    <t>info</t>
  </si>
  <si>
    <t>durable</t>
  </si>
  <si>
    <t>pst</t>
  </si>
  <si>
    <t>admin</t>
  </si>
  <si>
    <t>transWare</t>
  </si>
  <si>
    <t>wholesale</t>
  </si>
  <si>
    <t>real estate</t>
  </si>
  <si>
    <t>OilGas</t>
  </si>
  <si>
    <t>repair</t>
  </si>
  <si>
    <t>foodAccom</t>
  </si>
  <si>
    <t>laundry</t>
  </si>
  <si>
    <t>manage</t>
  </si>
  <si>
    <t>util</t>
  </si>
  <si>
    <t>retail</t>
  </si>
  <si>
    <t>nondur</t>
  </si>
  <si>
    <t>edu</t>
  </si>
  <si>
    <t>finance</t>
  </si>
  <si>
    <t>health</t>
  </si>
  <si>
    <t>state</t>
  </si>
  <si>
    <t>federal</t>
  </si>
  <si>
    <t>High</t>
  </si>
  <si>
    <t>Value</t>
  </si>
  <si>
    <t>Moderate</t>
  </si>
  <si>
    <t>Lower</t>
  </si>
  <si>
    <t>Low</t>
  </si>
  <si>
    <t>Upper</t>
  </si>
  <si>
    <t>Size</t>
  </si>
  <si>
    <t>Category</t>
  </si>
  <si>
    <t>XX</t>
  </si>
  <si>
    <t>FIRST 15</t>
  </si>
  <si>
    <t>religious</t>
  </si>
  <si>
    <t>arts</t>
  </si>
  <si>
    <t>LAST 15</t>
  </si>
  <si>
    <t>Present value and present shares</t>
  </si>
  <si>
    <t>Most</t>
  </si>
  <si>
    <t>RAW</t>
  </si>
  <si>
    <t>Total</t>
  </si>
  <si>
    <t>High%</t>
  </si>
  <si>
    <t>Mod%</t>
  </si>
  <si>
    <t>Low%</t>
  </si>
  <si>
    <t>Jan 1900</t>
  </si>
  <si>
    <t>Dec 1999</t>
  </si>
  <si>
    <t>Dec 2009</t>
  </si>
  <si>
    <t>Dec 2019</t>
  </si>
  <si>
    <t>Dec 2020</t>
  </si>
  <si>
    <t>Dec 2021</t>
  </si>
  <si>
    <t>Dec 2022</t>
  </si>
  <si>
    <t>Dec 2023</t>
  </si>
  <si>
    <t>Sep 2024</t>
  </si>
  <si>
    <t>Index</t>
  </si>
  <si>
    <t>CHANGE</t>
  </si>
  <si>
    <t>--</t>
  </si>
  <si>
    <t>1990 through 1999</t>
  </si>
  <si>
    <t>2000 through 2009</t>
  </si>
  <si>
    <t>2010 through 2019</t>
  </si>
  <si>
    <t>2020 through 2023</t>
  </si>
  <si>
    <t>Growth 2024</t>
  </si>
  <si>
    <t>axis</t>
  </si>
  <si>
    <t>txbci</t>
  </si>
  <si>
    <t>bci</t>
  </si>
  <si>
    <t>highCycle</t>
  </si>
  <si>
    <t>txbci_yy</t>
  </si>
  <si>
    <t>HC_yy</t>
  </si>
  <si>
    <t>TX Size</t>
  </si>
  <si>
    <t>US Size</t>
  </si>
  <si>
    <t>Real estate</t>
  </si>
  <si>
    <t>State gov</t>
  </si>
  <si>
    <t>Federal gov</t>
  </si>
  <si>
    <t>Nondurable mfg</t>
  </si>
  <si>
    <t>Durable mfg</t>
  </si>
  <si>
    <t>Mining (ex O&amp;G)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</si>
</sst>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/>
    <xf numFmtId="2" fontId="0" fillId="0" borderId="0" xfId="0" applyNumberFormat="1"/>
    <xf numFmtId="17" fontId="0" fillId="0" borderId="0" xfId="0" quotePrefix="1" applyNumberFormat="1"/>
    <xf numFmtId="0" fontId="0" fillId="0" borderId="0" xfId="0" quotePrefix="1"/>
    <xf numFmtId="164" fontId="0" fillId="0" borderId="0" xfId="0" applyNumberFormat="1"/>
    <xf numFmtId="1" fontId="0" fillId="0" borderId="0" xfId="0" applyNumberFormat="1"/>
    <xf numFmtId="14" fontId="0" fillId="0" borderId="0" xfId="0" applyNumberFormat="1"/>
    <xf numFmtId="14" fontId="0" fillId="2" borderId="0" xfId="0" applyNumberFormat="1" applyFill="1"/>
    <xf numFmtId="1" fontId="0" fillId="2" borderId="0" xfId="0" applyNumberFormat="1" applyFill="1"/>
    <xf numFmtId="164" fontId="0" fillId="0" borderId="0" xfId="1" applyNumberFormat="1" applyFont="1"/>
    <xf numFmtId="164" fontId="0" fillId="0" borderId="0" xfId="0" quotePrefix="1" applyNumberFormat="1"/>
    <xf numFmtId="0" fontId="0" fillId="0" borderId="0" xfId="0" applyAlignment="1">
      <alignment horizontal="left"/>
    </xf>
    <xf numFmtId="165" fontId="0" fillId="0" borderId="0" xfId="0" applyNumberFormat="1"/>
    <xf numFmtId="0" fontId="0" fillId="2" borderId="0" xfId="0" applyFill="1"/>
    <xf numFmtId="165" fontId="0" fillId="2" borderId="0" xfId="0" applyNumberFormat="1" applyFill="1"/>
    <xf numFmtId="2" fontId="0" fillId="2" borderId="0" xfId="0" applyNumberFormat="1" applyFill="1"/>
    <xf numFmtId="1" fontId="4" fillId="0" borderId="0" xfId="0" applyNumberFormat="1" applyFont="1"/>
    <xf numFmtId="0" fontId="0" fillId="0" borderId="0" xfId="0"/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7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accent1"/>
                </a:solidFill>
              </a:rPr>
              <a:t>Chart</a:t>
            </a:r>
            <a:r>
              <a:rPr lang="en-US" b="1" baseline="0">
                <a:solidFill>
                  <a:schemeClr val="accent1"/>
                </a:solidFill>
              </a:rPr>
              <a:t> 1</a:t>
            </a:r>
            <a:br>
              <a:rPr lang="en-US" b="1" baseline="0">
                <a:solidFill>
                  <a:schemeClr val="accent1"/>
                </a:solidFill>
              </a:rPr>
            </a:br>
            <a:r>
              <a:rPr lang="en-US" b="1" baseline="0">
                <a:solidFill>
                  <a:schemeClr val="accent1"/>
                </a:solidFill>
              </a:rPr>
              <a:t>Texas Business Cycle Index decline indicates state recession</a:t>
            </a:r>
            <a:endParaRPr lang="en-US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2.2005727564368806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303633491311217E-2"/>
          <c:y val="0.14742299465240641"/>
          <c:w val="0.90856050552922607"/>
          <c:h val="0.69114474153297689"/>
        </c:manualLayout>
      </c:layout>
      <c:barChart>
        <c:barDir val="col"/>
        <c:grouping val="clustered"/>
        <c:varyColors val="0"/>
        <c:ser>
          <c:idx val="1"/>
          <c:order val="1"/>
          <c:tx>
            <c:v>Recession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Data1!$E$98:$E$637</c:f>
              <c:numCache>
                <c:formatCode>General</c:formatCode>
                <c:ptCount val="5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38-4290-835D-49405D4C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798322400"/>
        <c:axId val="1798311840"/>
      </c:barChart>
      <c:lineChart>
        <c:grouping val="standard"/>
        <c:varyColors val="0"/>
        <c:ser>
          <c:idx val="0"/>
          <c:order val="0"/>
          <c:tx>
            <c:strRef>
              <c:f>Data1!$D$1</c:f>
              <c:strCache>
                <c:ptCount val="1"/>
                <c:pt idx="0">
                  <c:v>1980Index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Data1!$H$98:$H$637</c:f>
              <c:numCache>
                <c:formatCode>m/d/yyyy</c:formatCode>
                <c:ptCount val="540"/>
                <c:pt idx="0">
                  <c:v>29221</c:v>
                </c:pt>
                <c:pt idx="1">
                  <c:v>29252</c:v>
                </c:pt>
                <c:pt idx="2">
                  <c:v>29281</c:v>
                </c:pt>
                <c:pt idx="3">
                  <c:v>29312</c:v>
                </c:pt>
                <c:pt idx="4">
                  <c:v>29342</c:v>
                </c:pt>
                <c:pt idx="5">
                  <c:v>29373</c:v>
                </c:pt>
                <c:pt idx="6">
                  <c:v>29403</c:v>
                </c:pt>
                <c:pt idx="7">
                  <c:v>29434</c:v>
                </c:pt>
                <c:pt idx="8">
                  <c:v>29465</c:v>
                </c:pt>
                <c:pt idx="9">
                  <c:v>29495</c:v>
                </c:pt>
                <c:pt idx="10">
                  <c:v>29526</c:v>
                </c:pt>
                <c:pt idx="11">
                  <c:v>29556</c:v>
                </c:pt>
                <c:pt idx="12">
                  <c:v>29587</c:v>
                </c:pt>
                <c:pt idx="13">
                  <c:v>29618</c:v>
                </c:pt>
                <c:pt idx="14">
                  <c:v>29646</c:v>
                </c:pt>
                <c:pt idx="15">
                  <c:v>29677</c:v>
                </c:pt>
                <c:pt idx="16">
                  <c:v>29707</c:v>
                </c:pt>
                <c:pt idx="17">
                  <c:v>29738</c:v>
                </c:pt>
                <c:pt idx="18">
                  <c:v>29768</c:v>
                </c:pt>
                <c:pt idx="19">
                  <c:v>29799</c:v>
                </c:pt>
                <c:pt idx="20">
                  <c:v>29830</c:v>
                </c:pt>
                <c:pt idx="21">
                  <c:v>29860</c:v>
                </c:pt>
                <c:pt idx="22">
                  <c:v>29891</c:v>
                </c:pt>
                <c:pt idx="23">
                  <c:v>29921</c:v>
                </c:pt>
                <c:pt idx="24">
                  <c:v>29952</c:v>
                </c:pt>
                <c:pt idx="25">
                  <c:v>29983</c:v>
                </c:pt>
                <c:pt idx="26">
                  <c:v>30011</c:v>
                </c:pt>
                <c:pt idx="27">
                  <c:v>30042</c:v>
                </c:pt>
                <c:pt idx="28">
                  <c:v>30072</c:v>
                </c:pt>
                <c:pt idx="29">
                  <c:v>30103</c:v>
                </c:pt>
                <c:pt idx="30">
                  <c:v>30133</c:v>
                </c:pt>
                <c:pt idx="31">
                  <c:v>30164</c:v>
                </c:pt>
                <c:pt idx="32">
                  <c:v>30195</c:v>
                </c:pt>
                <c:pt idx="33">
                  <c:v>30225</c:v>
                </c:pt>
                <c:pt idx="34">
                  <c:v>30256</c:v>
                </c:pt>
                <c:pt idx="35">
                  <c:v>30286</c:v>
                </c:pt>
                <c:pt idx="36">
                  <c:v>30317</c:v>
                </c:pt>
                <c:pt idx="37">
                  <c:v>30348</c:v>
                </c:pt>
                <c:pt idx="38">
                  <c:v>30376</c:v>
                </c:pt>
                <c:pt idx="39">
                  <c:v>30407</c:v>
                </c:pt>
                <c:pt idx="40">
                  <c:v>30437</c:v>
                </c:pt>
                <c:pt idx="41">
                  <c:v>30468</c:v>
                </c:pt>
                <c:pt idx="42">
                  <c:v>30498</c:v>
                </c:pt>
                <c:pt idx="43">
                  <c:v>30529</c:v>
                </c:pt>
                <c:pt idx="44">
                  <c:v>30560</c:v>
                </c:pt>
                <c:pt idx="45">
                  <c:v>30590</c:v>
                </c:pt>
                <c:pt idx="46">
                  <c:v>30621</c:v>
                </c:pt>
                <c:pt idx="47">
                  <c:v>30651</c:v>
                </c:pt>
                <c:pt idx="48">
                  <c:v>30682</c:v>
                </c:pt>
                <c:pt idx="49">
                  <c:v>30713</c:v>
                </c:pt>
                <c:pt idx="50">
                  <c:v>30742</c:v>
                </c:pt>
                <c:pt idx="51">
                  <c:v>30773</c:v>
                </c:pt>
                <c:pt idx="52">
                  <c:v>30803</c:v>
                </c:pt>
                <c:pt idx="53">
                  <c:v>30834</c:v>
                </c:pt>
                <c:pt idx="54">
                  <c:v>30864</c:v>
                </c:pt>
                <c:pt idx="55">
                  <c:v>30895</c:v>
                </c:pt>
                <c:pt idx="56">
                  <c:v>30926</c:v>
                </c:pt>
                <c:pt idx="57">
                  <c:v>30956</c:v>
                </c:pt>
                <c:pt idx="58">
                  <c:v>30987</c:v>
                </c:pt>
                <c:pt idx="59">
                  <c:v>31017</c:v>
                </c:pt>
                <c:pt idx="60">
                  <c:v>31048</c:v>
                </c:pt>
                <c:pt idx="61">
                  <c:v>31079</c:v>
                </c:pt>
                <c:pt idx="62">
                  <c:v>31107</c:v>
                </c:pt>
                <c:pt idx="63">
                  <c:v>31138</c:v>
                </c:pt>
                <c:pt idx="64">
                  <c:v>31168</c:v>
                </c:pt>
                <c:pt idx="65">
                  <c:v>31199</c:v>
                </c:pt>
                <c:pt idx="66">
                  <c:v>31229</c:v>
                </c:pt>
                <c:pt idx="67">
                  <c:v>31260</c:v>
                </c:pt>
                <c:pt idx="68">
                  <c:v>31291</c:v>
                </c:pt>
                <c:pt idx="69">
                  <c:v>31321</c:v>
                </c:pt>
                <c:pt idx="70">
                  <c:v>31352</c:v>
                </c:pt>
                <c:pt idx="71">
                  <c:v>31382</c:v>
                </c:pt>
                <c:pt idx="72">
                  <c:v>31413</c:v>
                </c:pt>
                <c:pt idx="73">
                  <c:v>31444</c:v>
                </c:pt>
                <c:pt idx="74">
                  <c:v>31472</c:v>
                </c:pt>
                <c:pt idx="75">
                  <c:v>31503</c:v>
                </c:pt>
                <c:pt idx="76">
                  <c:v>31533</c:v>
                </c:pt>
                <c:pt idx="77">
                  <c:v>31564</c:v>
                </c:pt>
                <c:pt idx="78">
                  <c:v>31594</c:v>
                </c:pt>
                <c:pt idx="79">
                  <c:v>31625</c:v>
                </c:pt>
                <c:pt idx="80">
                  <c:v>31656</c:v>
                </c:pt>
                <c:pt idx="81">
                  <c:v>31686</c:v>
                </c:pt>
                <c:pt idx="82">
                  <c:v>31717</c:v>
                </c:pt>
                <c:pt idx="83">
                  <c:v>31747</c:v>
                </c:pt>
                <c:pt idx="84">
                  <c:v>31778</c:v>
                </c:pt>
                <c:pt idx="85">
                  <c:v>31809</c:v>
                </c:pt>
                <c:pt idx="86">
                  <c:v>31837</c:v>
                </c:pt>
                <c:pt idx="87">
                  <c:v>31868</c:v>
                </c:pt>
                <c:pt idx="88">
                  <c:v>31898</c:v>
                </c:pt>
                <c:pt idx="89">
                  <c:v>31929</c:v>
                </c:pt>
                <c:pt idx="90">
                  <c:v>31959</c:v>
                </c:pt>
                <c:pt idx="91">
                  <c:v>31990</c:v>
                </c:pt>
                <c:pt idx="92">
                  <c:v>32021</c:v>
                </c:pt>
                <c:pt idx="93">
                  <c:v>32051</c:v>
                </c:pt>
                <c:pt idx="94">
                  <c:v>32082</c:v>
                </c:pt>
                <c:pt idx="95">
                  <c:v>32112</c:v>
                </c:pt>
                <c:pt idx="96">
                  <c:v>32143</c:v>
                </c:pt>
                <c:pt idx="97">
                  <c:v>32174</c:v>
                </c:pt>
                <c:pt idx="98">
                  <c:v>32203</c:v>
                </c:pt>
                <c:pt idx="99">
                  <c:v>32234</c:v>
                </c:pt>
                <c:pt idx="100">
                  <c:v>32264</c:v>
                </c:pt>
                <c:pt idx="101">
                  <c:v>32295</c:v>
                </c:pt>
                <c:pt idx="102">
                  <c:v>32325</c:v>
                </c:pt>
                <c:pt idx="103">
                  <c:v>32356</c:v>
                </c:pt>
                <c:pt idx="104">
                  <c:v>32387</c:v>
                </c:pt>
                <c:pt idx="105">
                  <c:v>32417</c:v>
                </c:pt>
                <c:pt idx="106">
                  <c:v>32448</c:v>
                </c:pt>
                <c:pt idx="107">
                  <c:v>32478</c:v>
                </c:pt>
                <c:pt idx="108">
                  <c:v>32509</c:v>
                </c:pt>
                <c:pt idx="109">
                  <c:v>32540</c:v>
                </c:pt>
                <c:pt idx="110">
                  <c:v>32568</c:v>
                </c:pt>
                <c:pt idx="111">
                  <c:v>32599</c:v>
                </c:pt>
                <c:pt idx="112">
                  <c:v>32629</c:v>
                </c:pt>
                <c:pt idx="113">
                  <c:v>32660</c:v>
                </c:pt>
                <c:pt idx="114">
                  <c:v>32690</c:v>
                </c:pt>
                <c:pt idx="115">
                  <c:v>32721</c:v>
                </c:pt>
                <c:pt idx="116">
                  <c:v>32752</c:v>
                </c:pt>
                <c:pt idx="117">
                  <c:v>32782</c:v>
                </c:pt>
                <c:pt idx="118">
                  <c:v>32813</c:v>
                </c:pt>
                <c:pt idx="119">
                  <c:v>32843</c:v>
                </c:pt>
                <c:pt idx="120">
                  <c:v>32874</c:v>
                </c:pt>
                <c:pt idx="121">
                  <c:v>32905</c:v>
                </c:pt>
                <c:pt idx="122">
                  <c:v>32933</c:v>
                </c:pt>
                <c:pt idx="123">
                  <c:v>32964</c:v>
                </c:pt>
                <c:pt idx="124">
                  <c:v>32994</c:v>
                </c:pt>
                <c:pt idx="125">
                  <c:v>33025</c:v>
                </c:pt>
                <c:pt idx="126">
                  <c:v>33055</c:v>
                </c:pt>
                <c:pt idx="127">
                  <c:v>33086</c:v>
                </c:pt>
                <c:pt idx="128">
                  <c:v>33117</c:v>
                </c:pt>
                <c:pt idx="129">
                  <c:v>33147</c:v>
                </c:pt>
                <c:pt idx="130">
                  <c:v>33178</c:v>
                </c:pt>
                <c:pt idx="131">
                  <c:v>33208</c:v>
                </c:pt>
                <c:pt idx="132">
                  <c:v>33239</c:v>
                </c:pt>
                <c:pt idx="133">
                  <c:v>33270</c:v>
                </c:pt>
                <c:pt idx="134">
                  <c:v>33298</c:v>
                </c:pt>
                <c:pt idx="135">
                  <c:v>33329</c:v>
                </c:pt>
                <c:pt idx="136">
                  <c:v>33359</c:v>
                </c:pt>
                <c:pt idx="137">
                  <c:v>33390</c:v>
                </c:pt>
                <c:pt idx="138">
                  <c:v>33420</c:v>
                </c:pt>
                <c:pt idx="139">
                  <c:v>33451</c:v>
                </c:pt>
                <c:pt idx="140">
                  <c:v>33482</c:v>
                </c:pt>
                <c:pt idx="141">
                  <c:v>33512</c:v>
                </c:pt>
                <c:pt idx="142">
                  <c:v>33543</c:v>
                </c:pt>
                <c:pt idx="143">
                  <c:v>33573</c:v>
                </c:pt>
                <c:pt idx="144">
                  <c:v>33604</c:v>
                </c:pt>
                <c:pt idx="145">
                  <c:v>33635</c:v>
                </c:pt>
                <c:pt idx="146">
                  <c:v>33664</c:v>
                </c:pt>
                <c:pt idx="147">
                  <c:v>33695</c:v>
                </c:pt>
                <c:pt idx="148">
                  <c:v>33725</c:v>
                </c:pt>
                <c:pt idx="149">
                  <c:v>33756</c:v>
                </c:pt>
                <c:pt idx="150">
                  <c:v>33786</c:v>
                </c:pt>
                <c:pt idx="151">
                  <c:v>33817</c:v>
                </c:pt>
                <c:pt idx="152">
                  <c:v>33848</c:v>
                </c:pt>
                <c:pt idx="153">
                  <c:v>33878</c:v>
                </c:pt>
                <c:pt idx="154">
                  <c:v>33909</c:v>
                </c:pt>
                <c:pt idx="155">
                  <c:v>33939</c:v>
                </c:pt>
                <c:pt idx="156">
                  <c:v>33970</c:v>
                </c:pt>
                <c:pt idx="157">
                  <c:v>34001</c:v>
                </c:pt>
                <c:pt idx="158">
                  <c:v>34029</c:v>
                </c:pt>
                <c:pt idx="159">
                  <c:v>34060</c:v>
                </c:pt>
                <c:pt idx="160">
                  <c:v>34090</c:v>
                </c:pt>
                <c:pt idx="161">
                  <c:v>34121</c:v>
                </c:pt>
                <c:pt idx="162">
                  <c:v>34151</c:v>
                </c:pt>
                <c:pt idx="163">
                  <c:v>34182</c:v>
                </c:pt>
                <c:pt idx="164">
                  <c:v>34213</c:v>
                </c:pt>
                <c:pt idx="165">
                  <c:v>34243</c:v>
                </c:pt>
                <c:pt idx="166">
                  <c:v>34274</c:v>
                </c:pt>
                <c:pt idx="167">
                  <c:v>34304</c:v>
                </c:pt>
                <c:pt idx="168">
                  <c:v>34335</c:v>
                </c:pt>
                <c:pt idx="169">
                  <c:v>34366</c:v>
                </c:pt>
                <c:pt idx="170">
                  <c:v>34394</c:v>
                </c:pt>
                <c:pt idx="171">
                  <c:v>34425</c:v>
                </c:pt>
                <c:pt idx="172">
                  <c:v>34455</c:v>
                </c:pt>
                <c:pt idx="173">
                  <c:v>34486</c:v>
                </c:pt>
                <c:pt idx="174">
                  <c:v>34516</c:v>
                </c:pt>
                <c:pt idx="175">
                  <c:v>34547</c:v>
                </c:pt>
                <c:pt idx="176">
                  <c:v>34578</c:v>
                </c:pt>
                <c:pt idx="177">
                  <c:v>34608</c:v>
                </c:pt>
                <c:pt idx="178">
                  <c:v>34639</c:v>
                </c:pt>
                <c:pt idx="179">
                  <c:v>34669</c:v>
                </c:pt>
                <c:pt idx="180">
                  <c:v>34700</c:v>
                </c:pt>
                <c:pt idx="181">
                  <c:v>34731</c:v>
                </c:pt>
                <c:pt idx="182">
                  <c:v>34759</c:v>
                </c:pt>
                <c:pt idx="183">
                  <c:v>34790</c:v>
                </c:pt>
                <c:pt idx="184">
                  <c:v>34820</c:v>
                </c:pt>
                <c:pt idx="185">
                  <c:v>34851</c:v>
                </c:pt>
                <c:pt idx="186">
                  <c:v>34881</c:v>
                </c:pt>
                <c:pt idx="187">
                  <c:v>34912</c:v>
                </c:pt>
                <c:pt idx="188">
                  <c:v>34943</c:v>
                </c:pt>
                <c:pt idx="189">
                  <c:v>34973</c:v>
                </c:pt>
                <c:pt idx="190">
                  <c:v>35004</c:v>
                </c:pt>
                <c:pt idx="191">
                  <c:v>35034</c:v>
                </c:pt>
                <c:pt idx="192">
                  <c:v>35065</c:v>
                </c:pt>
                <c:pt idx="193">
                  <c:v>35096</c:v>
                </c:pt>
                <c:pt idx="194">
                  <c:v>35125</c:v>
                </c:pt>
                <c:pt idx="195">
                  <c:v>35156</c:v>
                </c:pt>
                <c:pt idx="196">
                  <c:v>35186</c:v>
                </c:pt>
                <c:pt idx="197">
                  <c:v>35217</c:v>
                </c:pt>
                <c:pt idx="198">
                  <c:v>35247</c:v>
                </c:pt>
                <c:pt idx="199">
                  <c:v>35278</c:v>
                </c:pt>
                <c:pt idx="200">
                  <c:v>35309</c:v>
                </c:pt>
                <c:pt idx="201">
                  <c:v>35339</c:v>
                </c:pt>
                <c:pt idx="202">
                  <c:v>35370</c:v>
                </c:pt>
                <c:pt idx="203">
                  <c:v>35400</c:v>
                </c:pt>
                <c:pt idx="204">
                  <c:v>35431</c:v>
                </c:pt>
                <c:pt idx="205">
                  <c:v>35462</c:v>
                </c:pt>
                <c:pt idx="206">
                  <c:v>35490</c:v>
                </c:pt>
                <c:pt idx="207">
                  <c:v>35521</c:v>
                </c:pt>
                <c:pt idx="208">
                  <c:v>35551</c:v>
                </c:pt>
                <c:pt idx="209">
                  <c:v>35582</c:v>
                </c:pt>
                <c:pt idx="210">
                  <c:v>35612</c:v>
                </c:pt>
                <c:pt idx="211">
                  <c:v>35643</c:v>
                </c:pt>
                <c:pt idx="212">
                  <c:v>35674</c:v>
                </c:pt>
                <c:pt idx="213">
                  <c:v>35704</c:v>
                </c:pt>
                <c:pt idx="214">
                  <c:v>35735</c:v>
                </c:pt>
                <c:pt idx="215">
                  <c:v>35765</c:v>
                </c:pt>
                <c:pt idx="216">
                  <c:v>35796</c:v>
                </c:pt>
                <c:pt idx="217">
                  <c:v>35827</c:v>
                </c:pt>
                <c:pt idx="218">
                  <c:v>35855</c:v>
                </c:pt>
                <c:pt idx="219">
                  <c:v>35886</c:v>
                </c:pt>
                <c:pt idx="220">
                  <c:v>35916</c:v>
                </c:pt>
                <c:pt idx="221">
                  <c:v>35947</c:v>
                </c:pt>
                <c:pt idx="222">
                  <c:v>35977</c:v>
                </c:pt>
                <c:pt idx="223">
                  <c:v>36008</c:v>
                </c:pt>
                <c:pt idx="224">
                  <c:v>36039</c:v>
                </c:pt>
                <c:pt idx="225">
                  <c:v>36069</c:v>
                </c:pt>
                <c:pt idx="226">
                  <c:v>36100</c:v>
                </c:pt>
                <c:pt idx="227">
                  <c:v>36130</c:v>
                </c:pt>
                <c:pt idx="228">
                  <c:v>36161</c:v>
                </c:pt>
                <c:pt idx="229">
                  <c:v>36192</c:v>
                </c:pt>
                <c:pt idx="230">
                  <c:v>36220</c:v>
                </c:pt>
                <c:pt idx="231">
                  <c:v>36251</c:v>
                </c:pt>
                <c:pt idx="232">
                  <c:v>36281</c:v>
                </c:pt>
                <c:pt idx="233">
                  <c:v>36312</c:v>
                </c:pt>
                <c:pt idx="234">
                  <c:v>36342</c:v>
                </c:pt>
                <c:pt idx="235">
                  <c:v>36373</c:v>
                </c:pt>
                <c:pt idx="236">
                  <c:v>36404</c:v>
                </c:pt>
                <c:pt idx="237">
                  <c:v>36434</c:v>
                </c:pt>
                <c:pt idx="238">
                  <c:v>36465</c:v>
                </c:pt>
                <c:pt idx="239">
                  <c:v>36495</c:v>
                </c:pt>
                <c:pt idx="240">
                  <c:v>36526</c:v>
                </c:pt>
                <c:pt idx="241">
                  <c:v>36557</c:v>
                </c:pt>
                <c:pt idx="242">
                  <c:v>36586</c:v>
                </c:pt>
                <c:pt idx="243">
                  <c:v>36617</c:v>
                </c:pt>
                <c:pt idx="244">
                  <c:v>36647</c:v>
                </c:pt>
                <c:pt idx="245">
                  <c:v>36678</c:v>
                </c:pt>
                <c:pt idx="246">
                  <c:v>36708</c:v>
                </c:pt>
                <c:pt idx="247">
                  <c:v>36739</c:v>
                </c:pt>
                <c:pt idx="248">
                  <c:v>36770</c:v>
                </c:pt>
                <c:pt idx="249">
                  <c:v>36800</c:v>
                </c:pt>
                <c:pt idx="250">
                  <c:v>36831</c:v>
                </c:pt>
                <c:pt idx="251">
                  <c:v>36861</c:v>
                </c:pt>
                <c:pt idx="252">
                  <c:v>36892</c:v>
                </c:pt>
                <c:pt idx="253">
                  <c:v>36923</c:v>
                </c:pt>
                <c:pt idx="254">
                  <c:v>36951</c:v>
                </c:pt>
                <c:pt idx="255">
                  <c:v>36982</c:v>
                </c:pt>
                <c:pt idx="256">
                  <c:v>37012</c:v>
                </c:pt>
                <c:pt idx="257">
                  <c:v>37043</c:v>
                </c:pt>
                <c:pt idx="258">
                  <c:v>37073</c:v>
                </c:pt>
                <c:pt idx="259">
                  <c:v>37104</c:v>
                </c:pt>
                <c:pt idx="260">
                  <c:v>37135</c:v>
                </c:pt>
                <c:pt idx="261">
                  <c:v>37165</c:v>
                </c:pt>
                <c:pt idx="262">
                  <c:v>37196</c:v>
                </c:pt>
                <c:pt idx="263">
                  <c:v>37226</c:v>
                </c:pt>
                <c:pt idx="264">
                  <c:v>37257</c:v>
                </c:pt>
                <c:pt idx="265">
                  <c:v>37288</c:v>
                </c:pt>
                <c:pt idx="266">
                  <c:v>37316</c:v>
                </c:pt>
                <c:pt idx="267">
                  <c:v>37347</c:v>
                </c:pt>
                <c:pt idx="268">
                  <c:v>37377</c:v>
                </c:pt>
                <c:pt idx="269">
                  <c:v>37408</c:v>
                </c:pt>
                <c:pt idx="270">
                  <c:v>37438</c:v>
                </c:pt>
                <c:pt idx="271">
                  <c:v>37469</c:v>
                </c:pt>
                <c:pt idx="272">
                  <c:v>37500</c:v>
                </c:pt>
                <c:pt idx="273">
                  <c:v>37530</c:v>
                </c:pt>
                <c:pt idx="274">
                  <c:v>37561</c:v>
                </c:pt>
                <c:pt idx="275">
                  <c:v>37591</c:v>
                </c:pt>
                <c:pt idx="276">
                  <c:v>37622</c:v>
                </c:pt>
                <c:pt idx="277">
                  <c:v>37653</c:v>
                </c:pt>
                <c:pt idx="278">
                  <c:v>37681</c:v>
                </c:pt>
                <c:pt idx="279">
                  <c:v>37712</c:v>
                </c:pt>
                <c:pt idx="280">
                  <c:v>37742</c:v>
                </c:pt>
                <c:pt idx="281">
                  <c:v>37773</c:v>
                </c:pt>
                <c:pt idx="282">
                  <c:v>37803</c:v>
                </c:pt>
                <c:pt idx="283">
                  <c:v>37834</c:v>
                </c:pt>
                <c:pt idx="284">
                  <c:v>37865</c:v>
                </c:pt>
                <c:pt idx="285">
                  <c:v>37895</c:v>
                </c:pt>
                <c:pt idx="286">
                  <c:v>37926</c:v>
                </c:pt>
                <c:pt idx="287">
                  <c:v>37956</c:v>
                </c:pt>
                <c:pt idx="288">
                  <c:v>37987</c:v>
                </c:pt>
                <c:pt idx="289">
                  <c:v>38018</c:v>
                </c:pt>
                <c:pt idx="290">
                  <c:v>38047</c:v>
                </c:pt>
                <c:pt idx="291">
                  <c:v>38078</c:v>
                </c:pt>
                <c:pt idx="292">
                  <c:v>38108</c:v>
                </c:pt>
                <c:pt idx="293">
                  <c:v>38139</c:v>
                </c:pt>
                <c:pt idx="294">
                  <c:v>38169</c:v>
                </c:pt>
                <c:pt idx="295">
                  <c:v>38200</c:v>
                </c:pt>
                <c:pt idx="296">
                  <c:v>38231</c:v>
                </c:pt>
                <c:pt idx="297">
                  <c:v>38261</c:v>
                </c:pt>
                <c:pt idx="298">
                  <c:v>38292</c:v>
                </c:pt>
                <c:pt idx="299">
                  <c:v>38322</c:v>
                </c:pt>
                <c:pt idx="300">
                  <c:v>38353</c:v>
                </c:pt>
                <c:pt idx="301">
                  <c:v>38384</c:v>
                </c:pt>
                <c:pt idx="302">
                  <c:v>38412</c:v>
                </c:pt>
                <c:pt idx="303">
                  <c:v>38443</c:v>
                </c:pt>
                <c:pt idx="304">
                  <c:v>38473</c:v>
                </c:pt>
                <c:pt idx="305">
                  <c:v>38504</c:v>
                </c:pt>
                <c:pt idx="306">
                  <c:v>38534</c:v>
                </c:pt>
                <c:pt idx="307">
                  <c:v>38565</c:v>
                </c:pt>
                <c:pt idx="308">
                  <c:v>38596</c:v>
                </c:pt>
                <c:pt idx="309">
                  <c:v>38626</c:v>
                </c:pt>
                <c:pt idx="310">
                  <c:v>38657</c:v>
                </c:pt>
                <c:pt idx="311">
                  <c:v>38687</c:v>
                </c:pt>
                <c:pt idx="312">
                  <c:v>38718</c:v>
                </c:pt>
                <c:pt idx="313">
                  <c:v>38749</c:v>
                </c:pt>
                <c:pt idx="314">
                  <c:v>38777</c:v>
                </c:pt>
                <c:pt idx="315">
                  <c:v>38808</c:v>
                </c:pt>
                <c:pt idx="316">
                  <c:v>38838</c:v>
                </c:pt>
                <c:pt idx="317">
                  <c:v>38869</c:v>
                </c:pt>
                <c:pt idx="318">
                  <c:v>38899</c:v>
                </c:pt>
                <c:pt idx="319">
                  <c:v>38930</c:v>
                </c:pt>
                <c:pt idx="320">
                  <c:v>38961</c:v>
                </c:pt>
                <c:pt idx="321">
                  <c:v>38991</c:v>
                </c:pt>
                <c:pt idx="322">
                  <c:v>39022</c:v>
                </c:pt>
                <c:pt idx="323">
                  <c:v>39052</c:v>
                </c:pt>
                <c:pt idx="324">
                  <c:v>39083</c:v>
                </c:pt>
                <c:pt idx="325">
                  <c:v>39114</c:v>
                </c:pt>
                <c:pt idx="326">
                  <c:v>39142</c:v>
                </c:pt>
                <c:pt idx="327">
                  <c:v>39173</c:v>
                </c:pt>
                <c:pt idx="328">
                  <c:v>39203</c:v>
                </c:pt>
                <c:pt idx="329">
                  <c:v>39234</c:v>
                </c:pt>
                <c:pt idx="330">
                  <c:v>39264</c:v>
                </c:pt>
                <c:pt idx="331">
                  <c:v>39295</c:v>
                </c:pt>
                <c:pt idx="332">
                  <c:v>39326</c:v>
                </c:pt>
                <c:pt idx="333">
                  <c:v>39356</c:v>
                </c:pt>
                <c:pt idx="334">
                  <c:v>39387</c:v>
                </c:pt>
                <c:pt idx="335">
                  <c:v>39417</c:v>
                </c:pt>
                <c:pt idx="336">
                  <c:v>39448</c:v>
                </c:pt>
                <c:pt idx="337">
                  <c:v>39479</c:v>
                </c:pt>
                <c:pt idx="338">
                  <c:v>39508</c:v>
                </c:pt>
                <c:pt idx="339">
                  <c:v>39539</c:v>
                </c:pt>
                <c:pt idx="340">
                  <c:v>39569</c:v>
                </c:pt>
                <c:pt idx="341">
                  <c:v>39600</c:v>
                </c:pt>
                <c:pt idx="342">
                  <c:v>39630</c:v>
                </c:pt>
                <c:pt idx="343">
                  <c:v>39661</c:v>
                </c:pt>
                <c:pt idx="344">
                  <c:v>39692</c:v>
                </c:pt>
                <c:pt idx="345">
                  <c:v>39722</c:v>
                </c:pt>
                <c:pt idx="346">
                  <c:v>39753</c:v>
                </c:pt>
                <c:pt idx="347">
                  <c:v>39783</c:v>
                </c:pt>
                <c:pt idx="348">
                  <c:v>39814</c:v>
                </c:pt>
                <c:pt idx="349">
                  <c:v>39845</c:v>
                </c:pt>
                <c:pt idx="350">
                  <c:v>39873</c:v>
                </c:pt>
                <c:pt idx="351">
                  <c:v>39904</c:v>
                </c:pt>
                <c:pt idx="352">
                  <c:v>39934</c:v>
                </c:pt>
                <c:pt idx="353">
                  <c:v>39965</c:v>
                </c:pt>
                <c:pt idx="354">
                  <c:v>39995</c:v>
                </c:pt>
                <c:pt idx="355">
                  <c:v>40026</c:v>
                </c:pt>
                <c:pt idx="356">
                  <c:v>40057</c:v>
                </c:pt>
                <c:pt idx="357">
                  <c:v>40087</c:v>
                </c:pt>
                <c:pt idx="358">
                  <c:v>40118</c:v>
                </c:pt>
                <c:pt idx="359">
                  <c:v>40148</c:v>
                </c:pt>
                <c:pt idx="360">
                  <c:v>40179</c:v>
                </c:pt>
                <c:pt idx="361">
                  <c:v>40210</c:v>
                </c:pt>
                <c:pt idx="362">
                  <c:v>40238</c:v>
                </c:pt>
                <c:pt idx="363">
                  <c:v>40269</c:v>
                </c:pt>
                <c:pt idx="364">
                  <c:v>40299</c:v>
                </c:pt>
                <c:pt idx="365">
                  <c:v>40330</c:v>
                </c:pt>
                <c:pt idx="366">
                  <c:v>40360</c:v>
                </c:pt>
                <c:pt idx="367">
                  <c:v>40391</c:v>
                </c:pt>
                <c:pt idx="368">
                  <c:v>40422</c:v>
                </c:pt>
                <c:pt idx="369">
                  <c:v>40452</c:v>
                </c:pt>
                <c:pt idx="370">
                  <c:v>40483</c:v>
                </c:pt>
                <c:pt idx="371">
                  <c:v>40513</c:v>
                </c:pt>
                <c:pt idx="372">
                  <c:v>40544</c:v>
                </c:pt>
                <c:pt idx="373">
                  <c:v>40575</c:v>
                </c:pt>
                <c:pt idx="374">
                  <c:v>40603</c:v>
                </c:pt>
                <c:pt idx="375">
                  <c:v>40634</c:v>
                </c:pt>
                <c:pt idx="376">
                  <c:v>40664</c:v>
                </c:pt>
                <c:pt idx="377">
                  <c:v>40695</c:v>
                </c:pt>
                <c:pt idx="378">
                  <c:v>40725</c:v>
                </c:pt>
                <c:pt idx="379">
                  <c:v>40756</c:v>
                </c:pt>
                <c:pt idx="380">
                  <c:v>40787</c:v>
                </c:pt>
                <c:pt idx="381">
                  <c:v>40817</c:v>
                </c:pt>
                <c:pt idx="382">
                  <c:v>40848</c:v>
                </c:pt>
                <c:pt idx="383">
                  <c:v>40878</c:v>
                </c:pt>
                <c:pt idx="384">
                  <c:v>40909</c:v>
                </c:pt>
                <c:pt idx="385">
                  <c:v>40940</c:v>
                </c:pt>
                <c:pt idx="386">
                  <c:v>40969</c:v>
                </c:pt>
                <c:pt idx="387">
                  <c:v>41000</c:v>
                </c:pt>
                <c:pt idx="388">
                  <c:v>41030</c:v>
                </c:pt>
                <c:pt idx="389">
                  <c:v>41061</c:v>
                </c:pt>
                <c:pt idx="390">
                  <c:v>41091</c:v>
                </c:pt>
                <c:pt idx="391">
                  <c:v>41122</c:v>
                </c:pt>
                <c:pt idx="392">
                  <c:v>41153</c:v>
                </c:pt>
                <c:pt idx="393">
                  <c:v>41183</c:v>
                </c:pt>
                <c:pt idx="394">
                  <c:v>41214</c:v>
                </c:pt>
                <c:pt idx="395">
                  <c:v>41244</c:v>
                </c:pt>
                <c:pt idx="396">
                  <c:v>41275</c:v>
                </c:pt>
                <c:pt idx="397">
                  <c:v>41306</c:v>
                </c:pt>
                <c:pt idx="398">
                  <c:v>41334</c:v>
                </c:pt>
                <c:pt idx="399">
                  <c:v>41365</c:v>
                </c:pt>
                <c:pt idx="400">
                  <c:v>41395</c:v>
                </c:pt>
                <c:pt idx="401">
                  <c:v>41426</c:v>
                </c:pt>
                <c:pt idx="402">
                  <c:v>41456</c:v>
                </c:pt>
                <c:pt idx="403">
                  <c:v>41487</c:v>
                </c:pt>
                <c:pt idx="404">
                  <c:v>41518</c:v>
                </c:pt>
                <c:pt idx="405">
                  <c:v>41548</c:v>
                </c:pt>
                <c:pt idx="406">
                  <c:v>41579</c:v>
                </c:pt>
                <c:pt idx="407">
                  <c:v>41609</c:v>
                </c:pt>
                <c:pt idx="408">
                  <c:v>41640</c:v>
                </c:pt>
                <c:pt idx="409">
                  <c:v>41671</c:v>
                </c:pt>
                <c:pt idx="410">
                  <c:v>41699</c:v>
                </c:pt>
                <c:pt idx="411">
                  <c:v>41730</c:v>
                </c:pt>
                <c:pt idx="412">
                  <c:v>41760</c:v>
                </c:pt>
                <c:pt idx="413">
                  <c:v>41791</c:v>
                </c:pt>
                <c:pt idx="414">
                  <c:v>41821</c:v>
                </c:pt>
                <c:pt idx="415">
                  <c:v>41852</c:v>
                </c:pt>
                <c:pt idx="416">
                  <c:v>41883</c:v>
                </c:pt>
                <c:pt idx="417">
                  <c:v>41913</c:v>
                </c:pt>
                <c:pt idx="418">
                  <c:v>41944</c:v>
                </c:pt>
                <c:pt idx="419">
                  <c:v>41974</c:v>
                </c:pt>
                <c:pt idx="420">
                  <c:v>42005</c:v>
                </c:pt>
                <c:pt idx="421">
                  <c:v>42036</c:v>
                </c:pt>
                <c:pt idx="422">
                  <c:v>42064</c:v>
                </c:pt>
                <c:pt idx="423">
                  <c:v>42095</c:v>
                </c:pt>
                <c:pt idx="424">
                  <c:v>42125</c:v>
                </c:pt>
                <c:pt idx="425">
                  <c:v>42156</c:v>
                </c:pt>
                <c:pt idx="426">
                  <c:v>42186</c:v>
                </c:pt>
                <c:pt idx="427">
                  <c:v>42217</c:v>
                </c:pt>
                <c:pt idx="428">
                  <c:v>42248</c:v>
                </c:pt>
                <c:pt idx="429">
                  <c:v>42278</c:v>
                </c:pt>
                <c:pt idx="430">
                  <c:v>42309</c:v>
                </c:pt>
                <c:pt idx="431">
                  <c:v>42339</c:v>
                </c:pt>
                <c:pt idx="432">
                  <c:v>42370</c:v>
                </c:pt>
                <c:pt idx="433">
                  <c:v>42401</c:v>
                </c:pt>
                <c:pt idx="434">
                  <c:v>42430</c:v>
                </c:pt>
                <c:pt idx="435">
                  <c:v>42461</c:v>
                </c:pt>
                <c:pt idx="436">
                  <c:v>42491</c:v>
                </c:pt>
                <c:pt idx="437">
                  <c:v>42522</c:v>
                </c:pt>
                <c:pt idx="438">
                  <c:v>42552</c:v>
                </c:pt>
                <c:pt idx="439">
                  <c:v>42583</c:v>
                </c:pt>
                <c:pt idx="440">
                  <c:v>42614</c:v>
                </c:pt>
                <c:pt idx="441">
                  <c:v>42644</c:v>
                </c:pt>
                <c:pt idx="442">
                  <c:v>42675</c:v>
                </c:pt>
                <c:pt idx="443">
                  <c:v>42705</c:v>
                </c:pt>
                <c:pt idx="444">
                  <c:v>42736</c:v>
                </c:pt>
                <c:pt idx="445">
                  <c:v>42767</c:v>
                </c:pt>
                <c:pt idx="446">
                  <c:v>42795</c:v>
                </c:pt>
                <c:pt idx="447">
                  <c:v>42826</c:v>
                </c:pt>
                <c:pt idx="448">
                  <c:v>42856</c:v>
                </c:pt>
                <c:pt idx="449">
                  <c:v>42887</c:v>
                </c:pt>
                <c:pt idx="450">
                  <c:v>42917</c:v>
                </c:pt>
                <c:pt idx="451">
                  <c:v>42948</c:v>
                </c:pt>
                <c:pt idx="452">
                  <c:v>42979</c:v>
                </c:pt>
                <c:pt idx="453">
                  <c:v>43009</c:v>
                </c:pt>
                <c:pt idx="454">
                  <c:v>43040</c:v>
                </c:pt>
                <c:pt idx="455">
                  <c:v>43070</c:v>
                </c:pt>
                <c:pt idx="456">
                  <c:v>43101</c:v>
                </c:pt>
                <c:pt idx="457">
                  <c:v>43132</c:v>
                </c:pt>
                <c:pt idx="458">
                  <c:v>43160</c:v>
                </c:pt>
                <c:pt idx="459">
                  <c:v>43191</c:v>
                </c:pt>
                <c:pt idx="460">
                  <c:v>43221</c:v>
                </c:pt>
                <c:pt idx="461">
                  <c:v>43252</c:v>
                </c:pt>
                <c:pt idx="462">
                  <c:v>43282</c:v>
                </c:pt>
                <c:pt idx="463">
                  <c:v>43313</c:v>
                </c:pt>
                <c:pt idx="464">
                  <c:v>43344</c:v>
                </c:pt>
                <c:pt idx="465">
                  <c:v>43374</c:v>
                </c:pt>
                <c:pt idx="466">
                  <c:v>43405</c:v>
                </c:pt>
                <c:pt idx="467">
                  <c:v>43435</c:v>
                </c:pt>
                <c:pt idx="468">
                  <c:v>43466</c:v>
                </c:pt>
                <c:pt idx="469">
                  <c:v>43497</c:v>
                </c:pt>
                <c:pt idx="470">
                  <c:v>43525</c:v>
                </c:pt>
                <c:pt idx="471">
                  <c:v>43556</c:v>
                </c:pt>
                <c:pt idx="472">
                  <c:v>43586</c:v>
                </c:pt>
                <c:pt idx="473">
                  <c:v>43617</c:v>
                </c:pt>
                <c:pt idx="474">
                  <c:v>43647</c:v>
                </c:pt>
                <c:pt idx="475">
                  <c:v>43678</c:v>
                </c:pt>
                <c:pt idx="476">
                  <c:v>43709</c:v>
                </c:pt>
                <c:pt idx="477">
                  <c:v>43739</c:v>
                </c:pt>
                <c:pt idx="478">
                  <c:v>43770</c:v>
                </c:pt>
                <c:pt idx="479">
                  <c:v>43800</c:v>
                </c:pt>
                <c:pt idx="480">
                  <c:v>43831</c:v>
                </c:pt>
                <c:pt idx="481">
                  <c:v>43862</c:v>
                </c:pt>
                <c:pt idx="482">
                  <c:v>43891</c:v>
                </c:pt>
                <c:pt idx="483">
                  <c:v>43922</c:v>
                </c:pt>
                <c:pt idx="484">
                  <c:v>43952</c:v>
                </c:pt>
                <c:pt idx="485">
                  <c:v>43983</c:v>
                </c:pt>
                <c:pt idx="486">
                  <c:v>44013</c:v>
                </c:pt>
                <c:pt idx="487">
                  <c:v>44044</c:v>
                </c:pt>
                <c:pt idx="488">
                  <c:v>44075</c:v>
                </c:pt>
                <c:pt idx="489">
                  <c:v>44105</c:v>
                </c:pt>
                <c:pt idx="490">
                  <c:v>44136</c:v>
                </c:pt>
                <c:pt idx="491">
                  <c:v>44166</c:v>
                </c:pt>
                <c:pt idx="492">
                  <c:v>44197</c:v>
                </c:pt>
                <c:pt idx="493">
                  <c:v>44228</c:v>
                </c:pt>
                <c:pt idx="494">
                  <c:v>44256</c:v>
                </c:pt>
                <c:pt idx="495">
                  <c:v>44287</c:v>
                </c:pt>
                <c:pt idx="496">
                  <c:v>44317</c:v>
                </c:pt>
                <c:pt idx="497">
                  <c:v>44348</c:v>
                </c:pt>
                <c:pt idx="498">
                  <c:v>44378</c:v>
                </c:pt>
                <c:pt idx="499">
                  <c:v>44409</c:v>
                </c:pt>
                <c:pt idx="500">
                  <c:v>44440</c:v>
                </c:pt>
                <c:pt idx="501">
                  <c:v>44470</c:v>
                </c:pt>
                <c:pt idx="502">
                  <c:v>44501</c:v>
                </c:pt>
                <c:pt idx="503">
                  <c:v>44531</c:v>
                </c:pt>
                <c:pt idx="504">
                  <c:v>44562</c:v>
                </c:pt>
                <c:pt idx="505">
                  <c:v>44593</c:v>
                </c:pt>
                <c:pt idx="506">
                  <c:v>44621</c:v>
                </c:pt>
                <c:pt idx="507">
                  <c:v>44652</c:v>
                </c:pt>
                <c:pt idx="508">
                  <c:v>44682</c:v>
                </c:pt>
                <c:pt idx="509">
                  <c:v>44713</c:v>
                </c:pt>
                <c:pt idx="510">
                  <c:v>44743</c:v>
                </c:pt>
                <c:pt idx="511">
                  <c:v>44774</c:v>
                </c:pt>
                <c:pt idx="512">
                  <c:v>44805</c:v>
                </c:pt>
                <c:pt idx="513">
                  <c:v>44835</c:v>
                </c:pt>
                <c:pt idx="514">
                  <c:v>44866</c:v>
                </c:pt>
                <c:pt idx="515">
                  <c:v>44896</c:v>
                </c:pt>
                <c:pt idx="516">
                  <c:v>44927</c:v>
                </c:pt>
                <c:pt idx="517">
                  <c:v>44958</c:v>
                </c:pt>
                <c:pt idx="518">
                  <c:v>44986</c:v>
                </c:pt>
                <c:pt idx="519">
                  <c:v>45017</c:v>
                </c:pt>
                <c:pt idx="520">
                  <c:v>45047</c:v>
                </c:pt>
                <c:pt idx="521">
                  <c:v>45078</c:v>
                </c:pt>
                <c:pt idx="522">
                  <c:v>45108</c:v>
                </c:pt>
                <c:pt idx="523">
                  <c:v>45139</c:v>
                </c:pt>
                <c:pt idx="524">
                  <c:v>45170</c:v>
                </c:pt>
                <c:pt idx="525">
                  <c:v>45200</c:v>
                </c:pt>
                <c:pt idx="526">
                  <c:v>45231</c:v>
                </c:pt>
                <c:pt idx="527">
                  <c:v>45261</c:v>
                </c:pt>
                <c:pt idx="528">
                  <c:v>45292</c:v>
                </c:pt>
                <c:pt idx="529">
                  <c:v>45323</c:v>
                </c:pt>
                <c:pt idx="530">
                  <c:v>45352</c:v>
                </c:pt>
                <c:pt idx="531">
                  <c:v>45383</c:v>
                </c:pt>
                <c:pt idx="532">
                  <c:v>45413</c:v>
                </c:pt>
                <c:pt idx="533">
                  <c:v>45444</c:v>
                </c:pt>
                <c:pt idx="534">
                  <c:v>45474</c:v>
                </c:pt>
                <c:pt idx="535">
                  <c:v>45505</c:v>
                </c:pt>
                <c:pt idx="536">
                  <c:v>45536</c:v>
                </c:pt>
                <c:pt idx="537">
                  <c:v>45566</c:v>
                </c:pt>
                <c:pt idx="538">
                  <c:v>45597</c:v>
                </c:pt>
                <c:pt idx="539">
                  <c:v>45627</c:v>
                </c:pt>
              </c:numCache>
            </c:numRef>
          </c:cat>
          <c:val>
            <c:numRef>
              <c:f>Data1!$D$98:$D$637</c:f>
              <c:numCache>
                <c:formatCode>0.0</c:formatCode>
                <c:ptCount val="540"/>
                <c:pt idx="0">
                  <c:v>100</c:v>
                </c:pt>
                <c:pt idx="1">
                  <c:v>99.985178016698683</c:v>
                </c:pt>
                <c:pt idx="2">
                  <c:v>99.99623683749887</c:v>
                </c:pt>
                <c:pt idx="3">
                  <c:v>100.05534682781878</c:v>
                </c:pt>
                <c:pt idx="4">
                  <c:v>100.17043633177201</c:v>
                </c:pt>
                <c:pt idx="5">
                  <c:v>100.34764108366427</c:v>
                </c:pt>
                <c:pt idx="6">
                  <c:v>100.69901896792071</c:v>
                </c:pt>
                <c:pt idx="7">
                  <c:v>101.23487749093678</c:v>
                </c:pt>
                <c:pt idx="8">
                  <c:v>101.82334779371911</c:v>
                </c:pt>
                <c:pt idx="9">
                  <c:v>102.38409195877418</c:v>
                </c:pt>
                <c:pt idx="10">
                  <c:v>102.89759558300943</c:v>
                </c:pt>
                <c:pt idx="11">
                  <c:v>103.35496152215771</c:v>
                </c:pt>
                <c:pt idx="12">
                  <c:v>103.99493640453088</c:v>
                </c:pt>
                <c:pt idx="13">
                  <c:v>104.6430439358119</c:v>
                </c:pt>
                <c:pt idx="14">
                  <c:v>105.31745406173746</c:v>
                </c:pt>
                <c:pt idx="15">
                  <c:v>106.03628400422633</c:v>
                </c:pt>
                <c:pt idx="16">
                  <c:v>106.87683347076675</c:v>
                </c:pt>
                <c:pt idx="17">
                  <c:v>107.74590652277985</c:v>
                </c:pt>
                <c:pt idx="18">
                  <c:v>108.54982611684862</c:v>
                </c:pt>
                <c:pt idx="19">
                  <c:v>109.31120418036606</c:v>
                </c:pt>
                <c:pt idx="20">
                  <c:v>109.92033562927985</c:v>
                </c:pt>
                <c:pt idx="21">
                  <c:v>110.41000808783366</c:v>
                </c:pt>
                <c:pt idx="22">
                  <c:v>110.72157948959128</c:v>
                </c:pt>
                <c:pt idx="23">
                  <c:v>110.96448470903833</c:v>
                </c:pt>
                <c:pt idx="24">
                  <c:v>111.07450613599792</c:v>
                </c:pt>
                <c:pt idx="25">
                  <c:v>111.13054496392635</c:v>
                </c:pt>
                <c:pt idx="26">
                  <c:v>111.01662197444371</c:v>
                </c:pt>
                <c:pt idx="27">
                  <c:v>110.73056890053967</c:v>
                </c:pt>
                <c:pt idx="28">
                  <c:v>110.33757215254477</c:v>
                </c:pt>
                <c:pt idx="29">
                  <c:v>109.89686693984635</c:v>
                </c:pt>
                <c:pt idx="30">
                  <c:v>109.31936978166013</c:v>
                </c:pt>
                <c:pt idx="31">
                  <c:v>108.61771462284544</c:v>
                </c:pt>
                <c:pt idx="32">
                  <c:v>107.83263061271404</c:v>
                </c:pt>
                <c:pt idx="33">
                  <c:v>107.15104345707964</c:v>
                </c:pt>
                <c:pt idx="34">
                  <c:v>106.61346481950527</c:v>
                </c:pt>
                <c:pt idx="35">
                  <c:v>106.19826475370596</c:v>
                </c:pt>
                <c:pt idx="36">
                  <c:v>105.95945222062176</c:v>
                </c:pt>
                <c:pt idx="37">
                  <c:v>105.80106328123517</c:v>
                </c:pt>
                <c:pt idx="38">
                  <c:v>105.77953219210872</c:v>
                </c:pt>
                <c:pt idx="39">
                  <c:v>105.82155966543574</c:v>
                </c:pt>
                <c:pt idx="40">
                  <c:v>105.9940851784912</c:v>
                </c:pt>
                <c:pt idx="41">
                  <c:v>106.26365546883072</c:v>
                </c:pt>
                <c:pt idx="42">
                  <c:v>106.67983092526083</c:v>
                </c:pt>
                <c:pt idx="43">
                  <c:v>107.27547825775198</c:v>
                </c:pt>
                <c:pt idx="44">
                  <c:v>108.06963076455862</c:v>
                </c:pt>
                <c:pt idx="45">
                  <c:v>108.94209132187046</c:v>
                </c:pt>
                <c:pt idx="46">
                  <c:v>109.79487271415887</c:v>
                </c:pt>
                <c:pt idx="47">
                  <c:v>110.6454133441874</c:v>
                </c:pt>
                <c:pt idx="48">
                  <c:v>111.4796754954457</c:v>
                </c:pt>
                <c:pt idx="49">
                  <c:v>112.34926919516037</c:v>
                </c:pt>
                <c:pt idx="50">
                  <c:v>113.2591241203031</c:v>
                </c:pt>
                <c:pt idx="51">
                  <c:v>114.21156011886056</c:v>
                </c:pt>
                <c:pt idx="52">
                  <c:v>115.09357027768579</c:v>
                </c:pt>
                <c:pt idx="53">
                  <c:v>115.83272525196713</c:v>
                </c:pt>
                <c:pt idx="54">
                  <c:v>116.49001990851362</c:v>
                </c:pt>
                <c:pt idx="55">
                  <c:v>117.16448934873431</c:v>
                </c:pt>
                <c:pt idx="56">
                  <c:v>117.75856814764356</c:v>
                </c:pt>
                <c:pt idx="57">
                  <c:v>118.32776789499103</c:v>
                </c:pt>
                <c:pt idx="58">
                  <c:v>118.77398274665782</c:v>
                </c:pt>
                <c:pt idx="59">
                  <c:v>119.11464451493032</c:v>
                </c:pt>
                <c:pt idx="60">
                  <c:v>119.39394894014579</c:v>
                </c:pt>
                <c:pt idx="61">
                  <c:v>119.65655968652527</c:v>
                </c:pt>
                <c:pt idx="62">
                  <c:v>119.94561142757117</c:v>
                </c:pt>
                <c:pt idx="63">
                  <c:v>120.21352750812473</c:v>
                </c:pt>
                <c:pt idx="64">
                  <c:v>120.38496559243646</c:v>
                </c:pt>
                <c:pt idx="65">
                  <c:v>120.50101071558873</c:v>
                </c:pt>
                <c:pt idx="66">
                  <c:v>120.58349712866088</c:v>
                </c:pt>
                <c:pt idx="67">
                  <c:v>120.6997201946985</c:v>
                </c:pt>
                <c:pt idx="68">
                  <c:v>120.86675584021731</c:v>
                </c:pt>
                <c:pt idx="69">
                  <c:v>121.11536841294981</c:v>
                </c:pt>
                <c:pt idx="70">
                  <c:v>121.46756351638339</c:v>
                </c:pt>
                <c:pt idx="71">
                  <c:v>121.73160439632282</c:v>
                </c:pt>
                <c:pt idx="72">
                  <c:v>120.6490855581027</c:v>
                </c:pt>
                <c:pt idx="73">
                  <c:v>119.62049659509584</c:v>
                </c:pt>
                <c:pt idx="74">
                  <c:v>118.80145844625018</c:v>
                </c:pt>
                <c:pt idx="75">
                  <c:v>117.97084741937999</c:v>
                </c:pt>
                <c:pt idx="76">
                  <c:v>117.22352684380463</c:v>
                </c:pt>
                <c:pt idx="77">
                  <c:v>116.592488648562</c:v>
                </c:pt>
                <c:pt idx="78">
                  <c:v>116.0955864364815</c:v>
                </c:pt>
                <c:pt idx="79">
                  <c:v>115.61340735054377</c:v>
                </c:pt>
                <c:pt idx="80">
                  <c:v>115.19354781733939</c:v>
                </c:pt>
                <c:pt idx="81">
                  <c:v>114.82946349297403</c:v>
                </c:pt>
                <c:pt idx="82">
                  <c:v>114.6536427413011</c:v>
                </c:pt>
                <c:pt idx="83">
                  <c:v>114.65899420881583</c:v>
                </c:pt>
                <c:pt idx="84">
                  <c:v>114.80490737479674</c:v>
                </c:pt>
                <c:pt idx="85">
                  <c:v>114.93437070959931</c:v>
                </c:pt>
                <c:pt idx="86">
                  <c:v>115.04926249923551</c:v>
                </c:pt>
                <c:pt idx="87">
                  <c:v>115.18203425361</c:v>
                </c:pt>
                <c:pt idx="88">
                  <c:v>115.47297087114509</c:v>
                </c:pt>
                <c:pt idx="89">
                  <c:v>115.8500120737543</c:v>
                </c:pt>
                <c:pt idx="90">
                  <c:v>116.31504273792676</c:v>
                </c:pt>
                <c:pt idx="91">
                  <c:v>116.75802825574848</c:v>
                </c:pt>
                <c:pt idx="92">
                  <c:v>117.25864749698947</c:v>
                </c:pt>
                <c:pt idx="93">
                  <c:v>117.76000487168076</c:v>
                </c:pt>
                <c:pt idx="94">
                  <c:v>118.22886460312674</c:v>
                </c:pt>
                <c:pt idx="95">
                  <c:v>118.68034524610422</c:v>
                </c:pt>
                <c:pt idx="96">
                  <c:v>119.1483350345552</c:v>
                </c:pt>
                <c:pt idx="97">
                  <c:v>119.70426156075153</c:v>
                </c:pt>
                <c:pt idx="98">
                  <c:v>120.31611487676335</c:v>
                </c:pt>
                <c:pt idx="99">
                  <c:v>120.95304495865398</c:v>
                </c:pt>
                <c:pt idx="100">
                  <c:v>121.60353824269406</c:v>
                </c:pt>
                <c:pt idx="101">
                  <c:v>122.2304244372787</c:v>
                </c:pt>
                <c:pt idx="102">
                  <c:v>122.74336128047172</c:v>
                </c:pt>
                <c:pt idx="103">
                  <c:v>123.24013827348477</c:v>
                </c:pt>
                <c:pt idx="104">
                  <c:v>123.65672233950342</c:v>
                </c:pt>
                <c:pt idx="105">
                  <c:v>124.08648076951465</c:v>
                </c:pt>
                <c:pt idx="106">
                  <c:v>124.51963988577913</c:v>
                </c:pt>
                <c:pt idx="107">
                  <c:v>124.85710527259269</c:v>
                </c:pt>
                <c:pt idx="108">
                  <c:v>125.20290102263117</c:v>
                </c:pt>
                <c:pt idx="109">
                  <c:v>125.58500371175678</c:v>
                </c:pt>
                <c:pt idx="110">
                  <c:v>125.91817210741316</c:v>
                </c:pt>
                <c:pt idx="111">
                  <c:v>126.22262579375708</c:v>
                </c:pt>
                <c:pt idx="112">
                  <c:v>126.59873114859892</c:v>
                </c:pt>
                <c:pt idx="113">
                  <c:v>126.95257387134123</c:v>
                </c:pt>
                <c:pt idx="114">
                  <c:v>127.34885926747634</c:v>
                </c:pt>
                <c:pt idx="115">
                  <c:v>127.73788195769862</c:v>
                </c:pt>
                <c:pt idx="116">
                  <c:v>128.1680424068212</c:v>
                </c:pt>
                <c:pt idx="117">
                  <c:v>128.67550256343202</c:v>
                </c:pt>
                <c:pt idx="118">
                  <c:v>129.39389753442339</c:v>
                </c:pt>
                <c:pt idx="119">
                  <c:v>130.37998450974231</c:v>
                </c:pt>
                <c:pt idx="120">
                  <c:v>131.37525861032668</c:v>
                </c:pt>
                <c:pt idx="121">
                  <c:v>132.22641874521531</c:v>
                </c:pt>
                <c:pt idx="122">
                  <c:v>133.08712189114007</c:v>
                </c:pt>
                <c:pt idx="123">
                  <c:v>133.88370628404641</c:v>
                </c:pt>
                <c:pt idx="124">
                  <c:v>134.55548021907799</c:v>
                </c:pt>
                <c:pt idx="125">
                  <c:v>135.16243022002703</c:v>
                </c:pt>
                <c:pt idx="126">
                  <c:v>135.69192893251139</c:v>
                </c:pt>
                <c:pt idx="127">
                  <c:v>136.01179115463052</c:v>
                </c:pt>
                <c:pt idx="128">
                  <c:v>136.19842687944592</c:v>
                </c:pt>
                <c:pt idx="129">
                  <c:v>136.33295829124214</c:v>
                </c:pt>
                <c:pt idx="130">
                  <c:v>136.34453116926665</c:v>
                </c:pt>
                <c:pt idx="131">
                  <c:v>136.25652193627167</c:v>
                </c:pt>
                <c:pt idx="132">
                  <c:v>136.23213058002526</c:v>
                </c:pt>
                <c:pt idx="133">
                  <c:v>136.22722726496249</c:v>
                </c:pt>
                <c:pt idx="134">
                  <c:v>136.33351189132986</c:v>
                </c:pt>
                <c:pt idx="135">
                  <c:v>136.52624380758758</c:v>
                </c:pt>
                <c:pt idx="136">
                  <c:v>136.80364358488217</c:v>
                </c:pt>
                <c:pt idx="137">
                  <c:v>137.10050504145147</c:v>
                </c:pt>
                <c:pt idx="138">
                  <c:v>137.32813353466801</c:v>
                </c:pt>
                <c:pt idx="139">
                  <c:v>137.53512724366206</c:v>
                </c:pt>
                <c:pt idx="140">
                  <c:v>137.77772930115631</c:v>
                </c:pt>
                <c:pt idx="141">
                  <c:v>137.89114482389189</c:v>
                </c:pt>
                <c:pt idx="142">
                  <c:v>138.00519962291926</c:v>
                </c:pt>
                <c:pt idx="143">
                  <c:v>138.11276280187022</c:v>
                </c:pt>
                <c:pt idx="144">
                  <c:v>138.22437912432065</c:v>
                </c:pt>
                <c:pt idx="145">
                  <c:v>138.3651319466266</c:v>
                </c:pt>
                <c:pt idx="146">
                  <c:v>138.6272549976907</c:v>
                </c:pt>
                <c:pt idx="147">
                  <c:v>138.97591101484912</c:v>
                </c:pt>
                <c:pt idx="148">
                  <c:v>139.35200318873652</c:v>
                </c:pt>
                <c:pt idx="149">
                  <c:v>139.72880713416524</c:v>
                </c:pt>
                <c:pt idx="150">
                  <c:v>140.19679033213896</c:v>
                </c:pt>
                <c:pt idx="151">
                  <c:v>140.59125675655727</c:v>
                </c:pt>
                <c:pt idx="152">
                  <c:v>140.98533434281867</c:v>
                </c:pt>
                <c:pt idx="153">
                  <c:v>141.43719064299859</c:v>
                </c:pt>
                <c:pt idx="154">
                  <c:v>141.97631145224591</c:v>
                </c:pt>
                <c:pt idx="155">
                  <c:v>142.49833656354588</c:v>
                </c:pt>
                <c:pt idx="156">
                  <c:v>143.09963852550462</c:v>
                </c:pt>
                <c:pt idx="157">
                  <c:v>143.74640818990696</c:v>
                </c:pt>
                <c:pt idx="158">
                  <c:v>144.37885674727787</c:v>
                </c:pt>
                <c:pt idx="159">
                  <c:v>144.94030609339708</c:v>
                </c:pt>
                <c:pt idx="160">
                  <c:v>145.59684284506156</c:v>
                </c:pt>
                <c:pt idx="161">
                  <c:v>146.26954603738329</c:v>
                </c:pt>
                <c:pt idx="162">
                  <c:v>146.94248648688546</c:v>
                </c:pt>
                <c:pt idx="163">
                  <c:v>147.5997086481824</c:v>
                </c:pt>
                <c:pt idx="164">
                  <c:v>148.15939833687989</c:v>
                </c:pt>
                <c:pt idx="165">
                  <c:v>148.63846012708549</c:v>
                </c:pt>
                <c:pt idx="166">
                  <c:v>149.1243166993203</c:v>
                </c:pt>
                <c:pt idx="167">
                  <c:v>149.7309042240214</c:v>
                </c:pt>
                <c:pt idx="168">
                  <c:v>150.33156690968832</c:v>
                </c:pt>
                <c:pt idx="169">
                  <c:v>151.0528353287541</c:v>
                </c:pt>
                <c:pt idx="170">
                  <c:v>151.91577264646151</c:v>
                </c:pt>
                <c:pt idx="171">
                  <c:v>152.78271038385049</c:v>
                </c:pt>
                <c:pt idx="172">
                  <c:v>153.68267959314085</c:v>
                </c:pt>
                <c:pt idx="173">
                  <c:v>154.62310115169907</c:v>
                </c:pt>
                <c:pt idx="174">
                  <c:v>155.58001867477628</c:v>
                </c:pt>
                <c:pt idx="175">
                  <c:v>156.56650107872932</c:v>
                </c:pt>
                <c:pt idx="176">
                  <c:v>157.50874819948163</c:v>
                </c:pt>
                <c:pt idx="177">
                  <c:v>158.44482663354205</c:v>
                </c:pt>
                <c:pt idx="178">
                  <c:v>159.39359173627966</c:v>
                </c:pt>
                <c:pt idx="179">
                  <c:v>160.32104323563959</c:v>
                </c:pt>
                <c:pt idx="180">
                  <c:v>161.0923070150094</c:v>
                </c:pt>
                <c:pt idx="181">
                  <c:v>161.65692638067861</c:v>
                </c:pt>
                <c:pt idx="182">
                  <c:v>162.10461749924605</c:v>
                </c:pt>
                <c:pt idx="183">
                  <c:v>162.61595285647098</c:v>
                </c:pt>
                <c:pt idx="184">
                  <c:v>163.10360203851369</c:v>
                </c:pt>
                <c:pt idx="185">
                  <c:v>163.56902813132027</c:v>
                </c:pt>
                <c:pt idx="186">
                  <c:v>164.11200436975003</c:v>
                </c:pt>
                <c:pt idx="187">
                  <c:v>164.6655978670052</c:v>
                </c:pt>
                <c:pt idx="188">
                  <c:v>165.23711746233937</c:v>
                </c:pt>
                <c:pt idx="189">
                  <c:v>165.89485368086062</c:v>
                </c:pt>
                <c:pt idx="190">
                  <c:v>166.52214848503382</c:v>
                </c:pt>
                <c:pt idx="191">
                  <c:v>167.17042736872293</c:v>
                </c:pt>
                <c:pt idx="192">
                  <c:v>167.70821690156882</c:v>
                </c:pt>
                <c:pt idx="193">
                  <c:v>168.31912118885882</c:v>
                </c:pt>
                <c:pt idx="194">
                  <c:v>169.05745894396301</c:v>
                </c:pt>
                <c:pt idx="195">
                  <c:v>169.90998330763924</c:v>
                </c:pt>
                <c:pt idx="196">
                  <c:v>170.83632101634649</c:v>
                </c:pt>
                <c:pt idx="197">
                  <c:v>171.78708303368632</c:v>
                </c:pt>
                <c:pt idx="198">
                  <c:v>172.67706766996577</c:v>
                </c:pt>
                <c:pt idx="199">
                  <c:v>173.52128803232603</c:v>
                </c:pt>
                <c:pt idx="200">
                  <c:v>174.41132539242338</c:v>
                </c:pt>
                <c:pt idx="201">
                  <c:v>175.29520065630606</c:v>
                </c:pt>
                <c:pt idx="202">
                  <c:v>176.22376594631871</c:v>
                </c:pt>
                <c:pt idx="203">
                  <c:v>177.06797971820171</c:v>
                </c:pt>
                <c:pt idx="204">
                  <c:v>178.10301416794434</c:v>
                </c:pt>
                <c:pt idx="205">
                  <c:v>179.15685124923812</c:v>
                </c:pt>
                <c:pt idx="206">
                  <c:v>180.29354381032923</c:v>
                </c:pt>
                <c:pt idx="207">
                  <c:v>181.47092597786866</c:v>
                </c:pt>
                <c:pt idx="208">
                  <c:v>182.65746231828734</c:v>
                </c:pt>
                <c:pt idx="209">
                  <c:v>183.70826118957586</c:v>
                </c:pt>
                <c:pt idx="210">
                  <c:v>184.78824269406053</c:v>
                </c:pt>
                <c:pt idx="211">
                  <c:v>185.88062747670133</c:v>
                </c:pt>
                <c:pt idx="212">
                  <c:v>186.97363835467942</c:v>
                </c:pt>
                <c:pt idx="213">
                  <c:v>187.93603915481611</c:v>
                </c:pt>
                <c:pt idx="214">
                  <c:v>188.96183375547534</c:v>
                </c:pt>
                <c:pt idx="215">
                  <c:v>189.9660050003269</c:v>
                </c:pt>
                <c:pt idx="216">
                  <c:v>191.09004384512693</c:v>
                </c:pt>
                <c:pt idx="217">
                  <c:v>192.12329227553889</c:v>
                </c:pt>
                <c:pt idx="218">
                  <c:v>193.03646221073078</c:v>
                </c:pt>
                <c:pt idx="219">
                  <c:v>193.74684316140446</c:v>
                </c:pt>
                <c:pt idx="220">
                  <c:v>194.45193195885855</c:v>
                </c:pt>
                <c:pt idx="221">
                  <c:v>195.17165820625138</c:v>
                </c:pt>
                <c:pt idx="222">
                  <c:v>195.91837904839835</c:v>
                </c:pt>
                <c:pt idx="223">
                  <c:v>196.66085562320609</c:v>
                </c:pt>
                <c:pt idx="224">
                  <c:v>197.50474646170457</c:v>
                </c:pt>
                <c:pt idx="225">
                  <c:v>198.24373667405504</c:v>
                </c:pt>
                <c:pt idx="226">
                  <c:v>199.00358574685396</c:v>
                </c:pt>
                <c:pt idx="227">
                  <c:v>199.76886537289448</c:v>
                </c:pt>
                <c:pt idx="228">
                  <c:v>200.36818360120546</c:v>
                </c:pt>
                <c:pt idx="229">
                  <c:v>200.88814589313097</c:v>
                </c:pt>
                <c:pt idx="230">
                  <c:v>201.34251975561455</c:v>
                </c:pt>
                <c:pt idx="231">
                  <c:v>201.63076745843779</c:v>
                </c:pt>
                <c:pt idx="232">
                  <c:v>201.99246603004411</c:v>
                </c:pt>
                <c:pt idx="233">
                  <c:v>202.50069727249144</c:v>
                </c:pt>
                <c:pt idx="234">
                  <c:v>203.14421124113971</c:v>
                </c:pt>
                <c:pt idx="235">
                  <c:v>203.90251814226573</c:v>
                </c:pt>
                <c:pt idx="236">
                  <c:v>204.77099805132767</c:v>
                </c:pt>
                <c:pt idx="237">
                  <c:v>205.6945545786418</c:v>
                </c:pt>
                <c:pt idx="238">
                  <c:v>206.66241229392895</c:v>
                </c:pt>
                <c:pt idx="239">
                  <c:v>207.77781102307404</c:v>
                </c:pt>
                <c:pt idx="240">
                  <c:v>208.83289370456524</c:v>
                </c:pt>
                <c:pt idx="241">
                  <c:v>209.88992057684075</c:v>
                </c:pt>
                <c:pt idx="242">
                  <c:v>210.95120489740998</c:v>
                </c:pt>
                <c:pt idx="243">
                  <c:v>211.95750486640836</c:v>
                </c:pt>
                <c:pt idx="244">
                  <c:v>212.82088374609049</c:v>
                </c:pt>
                <c:pt idx="245">
                  <c:v>213.63849835185346</c:v>
                </c:pt>
                <c:pt idx="246">
                  <c:v>214.30405746685253</c:v>
                </c:pt>
                <c:pt idx="247">
                  <c:v>214.97792717364482</c:v>
                </c:pt>
                <c:pt idx="248">
                  <c:v>215.54167659631904</c:v>
                </c:pt>
                <c:pt idx="249">
                  <c:v>216.17060583884648</c:v>
                </c:pt>
                <c:pt idx="250">
                  <c:v>216.80226353894918</c:v>
                </c:pt>
                <c:pt idx="251">
                  <c:v>217.30212487530815</c:v>
                </c:pt>
                <c:pt idx="252">
                  <c:v>217.82942236839608</c:v>
                </c:pt>
                <c:pt idx="253">
                  <c:v>218.18418116747404</c:v>
                </c:pt>
                <c:pt idx="254">
                  <c:v>218.22649203132215</c:v>
                </c:pt>
                <c:pt idx="255">
                  <c:v>218.16693388855026</c:v>
                </c:pt>
                <c:pt idx="256">
                  <c:v>217.95197888305643</c:v>
                </c:pt>
                <c:pt idx="257">
                  <c:v>217.63514168998816</c:v>
                </c:pt>
                <c:pt idx="258">
                  <c:v>217.23141564505482</c:v>
                </c:pt>
                <c:pt idx="259">
                  <c:v>216.78773812712345</c:v>
                </c:pt>
                <c:pt idx="260">
                  <c:v>216.25185324219848</c:v>
                </c:pt>
                <c:pt idx="261">
                  <c:v>215.64912114667979</c:v>
                </c:pt>
                <c:pt idx="262">
                  <c:v>215.06128352971197</c:v>
                </c:pt>
                <c:pt idx="263">
                  <c:v>214.67290011578149</c:v>
                </c:pt>
                <c:pt idx="264">
                  <c:v>214.47088221709981</c:v>
                </c:pt>
                <c:pt idx="265">
                  <c:v>214.39082769012737</c:v>
                </c:pt>
                <c:pt idx="266">
                  <c:v>214.54317316188951</c:v>
                </c:pt>
                <c:pt idx="267">
                  <c:v>214.79382219208762</c:v>
                </c:pt>
                <c:pt idx="268">
                  <c:v>214.92085364079051</c:v>
                </c:pt>
                <c:pt idx="269">
                  <c:v>215.03876386900026</c:v>
                </c:pt>
                <c:pt idx="270">
                  <c:v>215.20653105749216</c:v>
                </c:pt>
                <c:pt idx="271">
                  <c:v>215.45499204924826</c:v>
                </c:pt>
                <c:pt idx="272">
                  <c:v>215.73676790342682</c:v>
                </c:pt>
                <c:pt idx="273">
                  <c:v>215.8648538284873</c:v>
                </c:pt>
                <c:pt idx="274">
                  <c:v>215.87349394414224</c:v>
                </c:pt>
                <c:pt idx="275">
                  <c:v>215.79711690346687</c:v>
                </c:pt>
                <c:pt idx="276">
                  <c:v>215.80493979994472</c:v>
                </c:pt>
                <c:pt idx="277">
                  <c:v>215.73975998009146</c:v>
                </c:pt>
                <c:pt idx="278">
                  <c:v>215.64603021285663</c:v>
                </c:pt>
                <c:pt idx="279">
                  <c:v>215.71110458507411</c:v>
                </c:pt>
                <c:pt idx="280">
                  <c:v>215.84786357817572</c:v>
                </c:pt>
                <c:pt idx="281">
                  <c:v>216.01502444276198</c:v>
                </c:pt>
                <c:pt idx="282">
                  <c:v>216.38618034920037</c:v>
                </c:pt>
                <c:pt idx="283">
                  <c:v>216.96289983107286</c:v>
                </c:pt>
                <c:pt idx="284">
                  <c:v>217.65482744548885</c:v>
                </c:pt>
                <c:pt idx="285">
                  <c:v>218.41731270918174</c:v>
                </c:pt>
                <c:pt idx="286">
                  <c:v>219.23389261001881</c:v>
                </c:pt>
                <c:pt idx="287">
                  <c:v>220.14704936425619</c:v>
                </c:pt>
                <c:pt idx="288">
                  <c:v>221.12439736676163</c:v>
                </c:pt>
                <c:pt idx="289">
                  <c:v>221.98902184664121</c:v>
                </c:pt>
                <c:pt idx="290">
                  <c:v>222.88930080836158</c:v>
                </c:pt>
                <c:pt idx="291">
                  <c:v>223.6956391075756</c:v>
                </c:pt>
                <c:pt idx="292">
                  <c:v>224.56935844603927</c:v>
                </c:pt>
                <c:pt idx="293">
                  <c:v>225.54547402930177</c:v>
                </c:pt>
                <c:pt idx="294">
                  <c:v>226.43930091380921</c:v>
                </c:pt>
                <c:pt idx="295">
                  <c:v>227.22855010555304</c:v>
                </c:pt>
                <c:pt idx="296">
                  <c:v>227.94829612437758</c:v>
                </c:pt>
                <c:pt idx="297">
                  <c:v>228.68431403149509</c:v>
                </c:pt>
                <c:pt idx="298">
                  <c:v>229.51701423964872</c:v>
                </c:pt>
                <c:pt idx="299">
                  <c:v>230.28524639949049</c:v>
                </c:pt>
                <c:pt idx="300">
                  <c:v>231.13160866695205</c:v>
                </c:pt>
                <c:pt idx="301">
                  <c:v>232.08429510364445</c:v>
                </c:pt>
                <c:pt idx="302">
                  <c:v>233.13034883132383</c:v>
                </c:pt>
                <c:pt idx="303">
                  <c:v>234.27683484158601</c:v>
                </c:pt>
                <c:pt idx="304">
                  <c:v>235.48039438470249</c:v>
                </c:pt>
                <c:pt idx="305">
                  <c:v>236.62130485122393</c:v>
                </c:pt>
                <c:pt idx="306">
                  <c:v>237.62316283856597</c:v>
                </c:pt>
                <c:pt idx="307">
                  <c:v>238.6583159168988</c:v>
                </c:pt>
                <c:pt idx="308">
                  <c:v>239.74884218495939</c:v>
                </c:pt>
                <c:pt idx="309">
                  <c:v>240.88441436492053</c:v>
                </c:pt>
                <c:pt idx="310">
                  <c:v>242.27840574773975</c:v>
                </c:pt>
                <c:pt idx="311">
                  <c:v>243.694422505478</c:v>
                </c:pt>
                <c:pt idx="312">
                  <c:v>245.2499530758021</c:v>
                </c:pt>
                <c:pt idx="313">
                  <c:v>246.65207710752918</c:v>
                </c:pt>
                <c:pt idx="314">
                  <c:v>247.87508514896587</c:v>
                </c:pt>
                <c:pt idx="315">
                  <c:v>248.90655415052439</c:v>
                </c:pt>
                <c:pt idx="316">
                  <c:v>249.84134085104679</c:v>
                </c:pt>
                <c:pt idx="317">
                  <c:v>250.87470791004893</c:v>
                </c:pt>
                <c:pt idx="318">
                  <c:v>252.0238235207278</c:v>
                </c:pt>
                <c:pt idx="319">
                  <c:v>253.51165011841766</c:v>
                </c:pt>
                <c:pt idx="320">
                  <c:v>255.05787493488609</c:v>
                </c:pt>
                <c:pt idx="321">
                  <c:v>256.60333525599526</c:v>
                </c:pt>
                <c:pt idx="322">
                  <c:v>258.15620986399364</c:v>
                </c:pt>
                <c:pt idx="323">
                  <c:v>259.57975953721143</c:v>
                </c:pt>
                <c:pt idx="324">
                  <c:v>261.08397665178444</c:v>
                </c:pt>
                <c:pt idx="325">
                  <c:v>262.56313677191042</c:v>
                </c:pt>
                <c:pt idx="326">
                  <c:v>264.14678231811865</c:v>
                </c:pt>
                <c:pt idx="327">
                  <c:v>265.59326685211386</c:v>
                </c:pt>
                <c:pt idx="328">
                  <c:v>266.89331757242672</c:v>
                </c:pt>
                <c:pt idx="329">
                  <c:v>268.0797221033007</c:v>
                </c:pt>
                <c:pt idx="330">
                  <c:v>269.09956550301683</c:v>
                </c:pt>
                <c:pt idx="331">
                  <c:v>269.84399285908609</c:v>
                </c:pt>
                <c:pt idx="332">
                  <c:v>270.58690440539129</c:v>
                </c:pt>
                <c:pt idx="333">
                  <c:v>271.40229142984884</c:v>
                </c:pt>
                <c:pt idx="334">
                  <c:v>272.31121709770144</c:v>
                </c:pt>
                <c:pt idx="335">
                  <c:v>273.47566215842875</c:v>
                </c:pt>
                <c:pt idx="336">
                  <c:v>274.66556623271453</c:v>
                </c:pt>
                <c:pt idx="337">
                  <c:v>275.8367533516531</c:v>
                </c:pt>
                <c:pt idx="338">
                  <c:v>276.79122580767614</c:v>
                </c:pt>
                <c:pt idx="339">
                  <c:v>277.59956102149232</c:v>
                </c:pt>
                <c:pt idx="340">
                  <c:v>278.04685012094848</c:v>
                </c:pt>
                <c:pt idx="341">
                  <c:v>278.34780426388062</c:v>
                </c:pt>
                <c:pt idx="342">
                  <c:v>278.36556560002867</c:v>
                </c:pt>
                <c:pt idx="343">
                  <c:v>278.2828221583444</c:v>
                </c:pt>
                <c:pt idx="344">
                  <c:v>278.16093787236196</c:v>
                </c:pt>
                <c:pt idx="345">
                  <c:v>277.99415925545532</c:v>
                </c:pt>
                <c:pt idx="346">
                  <c:v>277.25902447228731</c:v>
                </c:pt>
                <c:pt idx="347">
                  <c:v>276.06313624467225</c:v>
                </c:pt>
                <c:pt idx="348">
                  <c:v>274.49601961536916</c:v>
                </c:pt>
                <c:pt idx="349">
                  <c:v>273.16325376606233</c:v>
                </c:pt>
                <c:pt idx="350">
                  <c:v>272.05305492345553</c:v>
                </c:pt>
                <c:pt idx="351">
                  <c:v>269.5765578833707</c:v>
                </c:pt>
                <c:pt idx="352">
                  <c:v>267.04589371089213</c:v>
                </c:pt>
                <c:pt idx="353">
                  <c:v>265.18617966379077</c:v>
                </c:pt>
                <c:pt idx="354">
                  <c:v>263.95613299266716</c:v>
                </c:pt>
                <c:pt idx="355">
                  <c:v>263.30018279347655</c:v>
                </c:pt>
                <c:pt idx="356">
                  <c:v>263.08536618800468</c:v>
                </c:pt>
                <c:pt idx="357">
                  <c:v>263.19544033878219</c:v>
                </c:pt>
                <c:pt idx="358">
                  <c:v>263.59840188835625</c:v>
                </c:pt>
                <c:pt idx="359">
                  <c:v>264.27943544390286</c:v>
                </c:pt>
                <c:pt idx="360">
                  <c:v>265.202234066335</c:v>
                </c:pt>
                <c:pt idx="361">
                  <c:v>266.28098974205398</c:v>
                </c:pt>
                <c:pt idx="362">
                  <c:v>267.66861472386427</c:v>
                </c:pt>
                <c:pt idx="363">
                  <c:v>269.03994804594981</c:v>
                </c:pt>
                <c:pt idx="364">
                  <c:v>270.44082647747956</c:v>
                </c:pt>
                <c:pt idx="365">
                  <c:v>271.51429659045613</c:v>
                </c:pt>
                <c:pt idx="366">
                  <c:v>272.36531832532285</c:v>
                </c:pt>
                <c:pt idx="367">
                  <c:v>273.16539567116365</c:v>
                </c:pt>
                <c:pt idx="368">
                  <c:v>273.861626867214</c:v>
                </c:pt>
                <c:pt idx="369">
                  <c:v>274.6963042185381</c:v>
                </c:pt>
                <c:pt idx="370">
                  <c:v>275.62196310809014</c:v>
                </c:pt>
                <c:pt idx="371">
                  <c:v>276.61368494144489</c:v>
                </c:pt>
                <c:pt idx="372">
                  <c:v>277.69020644538125</c:v>
                </c:pt>
                <c:pt idx="373">
                  <c:v>279.02621480948773</c:v>
                </c:pt>
                <c:pt idx="374">
                  <c:v>280.36670469811395</c:v>
                </c:pt>
                <c:pt idx="375">
                  <c:v>281.37667556293218</c:v>
                </c:pt>
                <c:pt idx="376">
                  <c:v>282.05209403187467</c:v>
                </c:pt>
                <c:pt idx="377">
                  <c:v>282.69374289546556</c:v>
                </c:pt>
                <c:pt idx="378">
                  <c:v>283.47358088571798</c:v>
                </c:pt>
                <c:pt idx="379">
                  <c:v>284.40399150935633</c:v>
                </c:pt>
                <c:pt idx="380">
                  <c:v>285.39009166562977</c:v>
                </c:pt>
                <c:pt idx="381">
                  <c:v>286.57299665309199</c:v>
                </c:pt>
                <c:pt idx="382">
                  <c:v>287.98567203887222</c:v>
                </c:pt>
                <c:pt idx="383">
                  <c:v>289.68009032644477</c:v>
                </c:pt>
                <c:pt idx="384">
                  <c:v>291.56812365422456</c:v>
                </c:pt>
                <c:pt idx="385">
                  <c:v>293.83845738544693</c:v>
                </c:pt>
                <c:pt idx="386">
                  <c:v>295.56542604008274</c:v>
                </c:pt>
                <c:pt idx="387">
                  <c:v>296.95903517522231</c:v>
                </c:pt>
                <c:pt idx="388">
                  <c:v>298.19374131375099</c:v>
                </c:pt>
                <c:pt idx="389">
                  <c:v>299.52899177297547</c:v>
                </c:pt>
                <c:pt idx="390">
                  <c:v>301.00451394966774</c:v>
                </c:pt>
                <c:pt idx="391">
                  <c:v>302.75780497037977</c:v>
                </c:pt>
                <c:pt idx="392">
                  <c:v>304.55029614968498</c:v>
                </c:pt>
                <c:pt idx="393">
                  <c:v>306.34871216802446</c:v>
                </c:pt>
                <c:pt idx="394">
                  <c:v>307.96006408052824</c:v>
                </c:pt>
                <c:pt idx="395">
                  <c:v>309.28268718537061</c:v>
                </c:pt>
                <c:pt idx="396">
                  <c:v>310.22192918031334</c:v>
                </c:pt>
                <c:pt idx="397">
                  <c:v>311.52934838369862</c:v>
                </c:pt>
                <c:pt idx="398">
                  <c:v>312.91444183139345</c:v>
                </c:pt>
                <c:pt idx="399">
                  <c:v>314.46752746647292</c:v>
                </c:pt>
                <c:pt idx="400">
                  <c:v>315.88883545476403</c:v>
                </c:pt>
                <c:pt idx="401">
                  <c:v>317.36494879726422</c:v>
                </c:pt>
                <c:pt idx="402">
                  <c:v>318.65679173722867</c:v>
                </c:pt>
                <c:pt idx="403">
                  <c:v>319.95556423448181</c:v>
                </c:pt>
                <c:pt idx="404">
                  <c:v>321.23313022361225</c:v>
                </c:pt>
                <c:pt idx="405">
                  <c:v>322.48484328635993</c:v>
                </c:pt>
                <c:pt idx="406">
                  <c:v>323.99923253892598</c:v>
                </c:pt>
                <c:pt idx="407">
                  <c:v>325.49224274467542</c:v>
                </c:pt>
                <c:pt idx="408">
                  <c:v>327.04173366985191</c:v>
                </c:pt>
                <c:pt idx="409">
                  <c:v>328.6913494318481</c:v>
                </c:pt>
                <c:pt idx="410">
                  <c:v>330.49017359844271</c:v>
                </c:pt>
                <c:pt idx="411">
                  <c:v>332.39732590068093</c:v>
                </c:pt>
                <c:pt idx="412">
                  <c:v>334.2887199105171</c:v>
                </c:pt>
                <c:pt idx="413">
                  <c:v>335.89231568807747</c:v>
                </c:pt>
                <c:pt idx="414">
                  <c:v>337.52146656835424</c:v>
                </c:pt>
                <c:pt idx="415">
                  <c:v>339.26580772098134</c:v>
                </c:pt>
                <c:pt idx="416">
                  <c:v>341.11107761684127</c:v>
                </c:pt>
                <c:pt idx="417">
                  <c:v>343.09041719566233</c:v>
                </c:pt>
                <c:pt idx="418">
                  <c:v>345.25960186399783</c:v>
                </c:pt>
                <c:pt idx="419">
                  <c:v>347.04530518127501</c:v>
                </c:pt>
                <c:pt idx="420">
                  <c:v>348.55431732936989</c:v>
                </c:pt>
                <c:pt idx="421">
                  <c:v>349.58669944154929</c:v>
                </c:pt>
                <c:pt idx="422">
                  <c:v>350.34014171371388</c:v>
                </c:pt>
                <c:pt idx="423">
                  <c:v>351.32845000938488</c:v>
                </c:pt>
                <c:pt idx="424">
                  <c:v>352.43117722795034</c:v>
                </c:pt>
                <c:pt idx="425">
                  <c:v>353.58567561091087</c:v>
                </c:pt>
                <c:pt idx="426">
                  <c:v>354.50551240696882</c:v>
                </c:pt>
                <c:pt idx="427">
                  <c:v>355.3592511978851</c:v>
                </c:pt>
                <c:pt idx="428">
                  <c:v>356.16591163962642</c:v>
                </c:pt>
                <c:pt idx="429">
                  <c:v>356.90787105968548</c:v>
                </c:pt>
                <c:pt idx="430">
                  <c:v>357.57586008364103</c:v>
                </c:pt>
                <c:pt idx="431">
                  <c:v>358.29578523163678</c:v>
                </c:pt>
                <c:pt idx="432">
                  <c:v>359.2177366482203</c:v>
                </c:pt>
                <c:pt idx="433">
                  <c:v>359.84745437544416</c:v>
                </c:pt>
                <c:pt idx="434">
                  <c:v>360.48699415451028</c:v>
                </c:pt>
                <c:pt idx="435">
                  <c:v>361.02177520040317</c:v>
                </c:pt>
                <c:pt idx="436">
                  <c:v>361.47672197307281</c:v>
                </c:pt>
                <c:pt idx="437">
                  <c:v>362.23870978754411</c:v>
                </c:pt>
                <c:pt idx="438">
                  <c:v>363.30008334317506</c:v>
                </c:pt>
                <c:pt idx="439">
                  <c:v>364.18354202299179</c:v>
                </c:pt>
                <c:pt idx="440">
                  <c:v>365.09796203990561</c:v>
                </c:pt>
                <c:pt idx="441">
                  <c:v>365.94658095267721</c:v>
                </c:pt>
                <c:pt idx="442">
                  <c:v>366.84179710978577</c:v>
                </c:pt>
                <c:pt idx="443">
                  <c:v>367.84974726837902</c:v>
                </c:pt>
                <c:pt idx="444">
                  <c:v>369.22689068929009</c:v>
                </c:pt>
                <c:pt idx="445">
                  <c:v>370.7808667637488</c:v>
                </c:pt>
                <c:pt idx="446">
                  <c:v>372.39373507915951</c:v>
                </c:pt>
                <c:pt idx="447">
                  <c:v>373.95381703306208</c:v>
                </c:pt>
                <c:pt idx="448">
                  <c:v>375.48641643327596</c:v>
                </c:pt>
                <c:pt idx="449">
                  <c:v>376.93940992030264</c:v>
                </c:pt>
                <c:pt idx="450">
                  <c:v>378.10645512201347</c:v>
                </c:pt>
                <c:pt idx="451">
                  <c:v>379.47768899379753</c:v>
                </c:pt>
                <c:pt idx="452">
                  <c:v>380.89679839888311</c:v>
                </c:pt>
                <c:pt idx="453">
                  <c:v>382.3826030381573</c:v>
                </c:pt>
                <c:pt idx="454">
                  <c:v>383.8816132802861</c:v>
                </c:pt>
                <c:pt idx="455">
                  <c:v>385.43227513555297</c:v>
                </c:pt>
                <c:pt idx="456">
                  <c:v>387.28849945905364</c:v>
                </c:pt>
                <c:pt idx="457">
                  <c:v>389.12946755270798</c:v>
                </c:pt>
                <c:pt idx="458">
                  <c:v>390.89631788718788</c:v>
                </c:pt>
                <c:pt idx="459">
                  <c:v>392.81553254219483</c:v>
                </c:pt>
                <c:pt idx="460">
                  <c:v>394.62190260750913</c:v>
                </c:pt>
                <c:pt idx="461">
                  <c:v>396.32728085872333</c:v>
                </c:pt>
                <c:pt idx="462">
                  <c:v>398.16643564847129</c:v>
                </c:pt>
                <c:pt idx="463">
                  <c:v>399.81063621303798</c:v>
                </c:pt>
                <c:pt idx="464">
                  <c:v>401.21609436719814</c:v>
                </c:pt>
                <c:pt idx="465">
                  <c:v>402.4983427585945</c:v>
                </c:pt>
                <c:pt idx="466">
                  <c:v>403.77107548943519</c:v>
                </c:pt>
                <c:pt idx="467">
                  <c:v>405.30728950279331</c:v>
                </c:pt>
                <c:pt idx="468">
                  <c:v>406.75494582364092</c:v>
                </c:pt>
                <c:pt idx="469">
                  <c:v>408.34383811468058</c:v>
                </c:pt>
                <c:pt idx="470">
                  <c:v>410.04681657541937</c:v>
                </c:pt>
                <c:pt idx="471">
                  <c:v>411.87825253232495</c:v>
                </c:pt>
                <c:pt idx="472">
                  <c:v>413.5840221260774</c:v>
                </c:pt>
                <c:pt idx="473">
                  <c:v>414.95500450525026</c:v>
                </c:pt>
                <c:pt idx="474">
                  <c:v>416.37435459456435</c:v>
                </c:pt>
                <c:pt idx="475">
                  <c:v>417.75465122930848</c:v>
                </c:pt>
                <c:pt idx="476">
                  <c:v>419.05726847917089</c:v>
                </c:pt>
                <c:pt idx="477">
                  <c:v>420.44914220984492</c:v>
                </c:pt>
                <c:pt idx="478">
                  <c:v>422.40314898274664</c:v>
                </c:pt>
                <c:pt idx="479">
                  <c:v>425.50766393416694</c:v>
                </c:pt>
                <c:pt idx="480">
                  <c:v>429.43221140563804</c:v>
                </c:pt>
                <c:pt idx="481">
                  <c:v>424.14019375212212</c:v>
                </c:pt>
                <c:pt idx="482">
                  <c:v>393.51854072598587</c:v>
                </c:pt>
                <c:pt idx="483">
                  <c:v>371.49940481400091</c:v>
                </c:pt>
                <c:pt idx="484">
                  <c:v>365.66678435062181</c:v>
                </c:pt>
                <c:pt idx="485">
                  <c:v>367.1016482915374</c:v>
                </c:pt>
                <c:pt idx="486">
                  <c:v>373.11833505037237</c:v>
                </c:pt>
                <c:pt idx="487">
                  <c:v>379.17612892238839</c:v>
                </c:pt>
                <c:pt idx="488">
                  <c:v>384.97980611870452</c:v>
                </c:pt>
                <c:pt idx="489">
                  <c:v>389.38777946259665</c:v>
                </c:pt>
                <c:pt idx="490">
                  <c:v>392.68375720207348</c:v>
                </c:pt>
                <c:pt idx="491">
                  <c:v>395.57755021152798</c:v>
                </c:pt>
                <c:pt idx="492">
                  <c:v>398.13534006335288</c:v>
                </c:pt>
                <c:pt idx="493">
                  <c:v>401.02255287671687</c:v>
                </c:pt>
                <c:pt idx="494">
                  <c:v>404.7061034014244</c:v>
                </c:pt>
                <c:pt idx="495">
                  <c:v>408.79888657841406</c:v>
                </c:pt>
                <c:pt idx="496">
                  <c:v>413.0537997132879</c:v>
                </c:pt>
                <c:pt idx="497">
                  <c:v>417.33054255181167</c:v>
                </c:pt>
                <c:pt idx="498">
                  <c:v>421.93740002246034</c:v>
                </c:pt>
                <c:pt idx="499">
                  <c:v>426.48202018953157</c:v>
                </c:pt>
                <c:pt idx="500">
                  <c:v>431.21919393454647</c:v>
                </c:pt>
                <c:pt idx="501">
                  <c:v>436.41773970620176</c:v>
                </c:pt>
                <c:pt idx="502">
                  <c:v>441.01805593048044</c:v>
                </c:pt>
                <c:pt idx="503">
                  <c:v>445.37401709622515</c:v>
                </c:pt>
                <c:pt idx="504">
                  <c:v>449.69088697806052</c:v>
                </c:pt>
                <c:pt idx="505">
                  <c:v>454.44237642591565</c:v>
                </c:pt>
                <c:pt idx="506">
                  <c:v>459.18100119630338</c:v>
                </c:pt>
                <c:pt idx="507">
                  <c:v>463.58827100675074</c:v>
                </c:pt>
                <c:pt idx="508">
                  <c:v>467.50002517562297</c:v>
                </c:pt>
                <c:pt idx="509">
                  <c:v>471.14842110618787</c:v>
                </c:pt>
                <c:pt idx="510">
                  <c:v>474.71983795598192</c:v>
                </c:pt>
                <c:pt idx="511">
                  <c:v>477.62069193684107</c:v>
                </c:pt>
                <c:pt idx="512">
                  <c:v>479.88158513894837</c:v>
                </c:pt>
                <c:pt idx="513">
                  <c:v>481.84106200795497</c:v>
                </c:pt>
                <c:pt idx="514">
                  <c:v>483.49457471914025</c:v>
                </c:pt>
                <c:pt idx="515">
                  <c:v>485.4352449364045</c:v>
                </c:pt>
                <c:pt idx="516">
                  <c:v>488.06713982778291</c:v>
                </c:pt>
                <c:pt idx="517">
                  <c:v>490.58471498294909</c:v>
                </c:pt>
                <c:pt idx="518">
                  <c:v>492.85666726947557</c:v>
                </c:pt>
                <c:pt idx="519">
                  <c:v>494.96367889138673</c:v>
                </c:pt>
                <c:pt idx="520">
                  <c:v>497.3686647060436</c:v>
                </c:pt>
                <c:pt idx="521">
                  <c:v>499.64631828261651</c:v>
                </c:pt>
                <c:pt idx="522">
                  <c:v>501.6990631241182</c:v>
                </c:pt>
                <c:pt idx="523">
                  <c:v>503.69682710700187</c:v>
                </c:pt>
                <c:pt idx="524">
                  <c:v>505.59222595213942</c:v>
                </c:pt>
                <c:pt idx="525">
                  <c:v>507.36677409583928</c:v>
                </c:pt>
                <c:pt idx="526">
                  <c:v>509.12101968127399</c:v>
                </c:pt>
                <c:pt idx="527">
                  <c:v>510.96937141609845</c:v>
                </c:pt>
                <c:pt idx="528">
                  <c:v>512.92365874561597</c:v>
                </c:pt>
                <c:pt idx="529">
                  <c:v>514.82487988196192</c:v>
                </c:pt>
                <c:pt idx="530">
                  <c:v>516.29521001478372</c:v>
                </c:pt>
                <c:pt idx="531">
                  <c:v>517.71389163199194</c:v>
                </c:pt>
                <c:pt idx="532">
                  <c:v>519.03879925986303</c:v>
                </c:pt>
                <c:pt idx="533">
                  <c:v>520.00018716955344</c:v>
                </c:pt>
                <c:pt idx="534">
                  <c:v>521.32393065552571</c:v>
                </c:pt>
                <c:pt idx="535">
                  <c:v>523.25190227534904</c:v>
                </c:pt>
                <c:pt idx="536">
                  <c:v>525.27904080612609</c:v>
                </c:pt>
                <c:pt idx="537">
                  <c:v>526.79299205557504</c:v>
                </c:pt>
                <c:pt idx="538">
                  <c:v>528.28783092104288</c:v>
                </c:pt>
                <c:pt idx="539">
                  <c:v>529.96349271040492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38-4290-835D-49405D4C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199744"/>
        <c:axId val="1239187744"/>
      </c:lineChart>
      <c:dateAx>
        <c:axId val="1239199744"/>
        <c:scaling>
          <c:orientation val="minMax"/>
        </c:scaling>
        <c:delete val="0"/>
        <c:axPos val="b"/>
        <c:numFmt formatCode="\'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187744"/>
        <c:crosses val="autoZero"/>
        <c:auto val="1"/>
        <c:lblOffset val="0"/>
        <c:baseTimeUnit val="months"/>
        <c:majorUnit val="12"/>
        <c:majorTimeUnit val="months"/>
        <c:minorUnit val="1"/>
        <c:minorTimeUnit val="months"/>
      </c:dateAx>
      <c:valAx>
        <c:axId val="1239187744"/>
        <c:scaling>
          <c:orientation val="minMax"/>
          <c:min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199744"/>
        <c:crosses val="autoZero"/>
        <c:crossBetween val="between"/>
      </c:valAx>
      <c:valAx>
        <c:axId val="1798311840"/>
        <c:scaling>
          <c:orientation val="minMax"/>
          <c:max val="0.8"/>
          <c:min val="0.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98322400"/>
        <c:crosses val="max"/>
        <c:crossBetween val="between"/>
      </c:valAx>
      <c:catAx>
        <c:axId val="179832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798311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accent1"/>
                </a:solidFill>
              </a:rPr>
              <a:t>Chart</a:t>
            </a:r>
            <a:r>
              <a:rPr lang="en-US" b="1" baseline="0">
                <a:solidFill>
                  <a:schemeClr val="accent1"/>
                </a:solidFill>
              </a:rPr>
              <a:t> 2</a:t>
            </a:r>
            <a:br>
              <a:rPr lang="en-US" b="1" baseline="0">
                <a:solidFill>
                  <a:schemeClr val="accent1"/>
                </a:solidFill>
              </a:rPr>
            </a:br>
            <a:r>
              <a:rPr lang="en-US" b="1" baseline="0">
                <a:solidFill>
                  <a:schemeClr val="accent1"/>
                </a:solidFill>
              </a:rPr>
              <a:t>Construction is the most cyclical sector; government and health care are the least </a:t>
            </a:r>
            <a:endParaRPr lang="en-US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2.530342876373878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11159021686138"/>
          <c:y val="0.10608554743906023"/>
          <c:w val="0.83116428096637462"/>
          <c:h val="0.67216456544859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Data2!$B$14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Data2!$C$13:$Y$13</c:f>
              <c:strCache>
                <c:ptCount val="23"/>
                <c:pt idx="0">
                  <c:v>Heavy construction</c:v>
                </c:pt>
                <c:pt idx="1">
                  <c:v>Building construction</c:v>
                </c:pt>
                <c:pt idx="2">
                  <c:v>Information</c:v>
                </c:pt>
                <c:pt idx="3">
                  <c:v>Mining (ex O&amp;G)</c:v>
                </c:pt>
                <c:pt idx="4">
                  <c:v>Durable mfg</c:v>
                </c:pt>
                <c:pt idx="5">
                  <c:v>PST</c:v>
                </c:pt>
                <c:pt idx="6">
                  <c:v>Admin</c:v>
                </c:pt>
                <c:pt idx="7">
                  <c:v>Transportation</c:v>
                </c:pt>
                <c:pt idx="8">
                  <c:v>Wholesale</c:v>
                </c:pt>
                <c:pt idx="9">
                  <c:v>Real estate</c:v>
                </c:pt>
                <c:pt idx="10">
                  <c:v>Repair</c:v>
                </c:pt>
                <c:pt idx="11">
                  <c:v>Oil and gas</c:v>
                </c:pt>
                <c:pt idx="12">
                  <c:v>Hospitality</c:v>
                </c:pt>
                <c:pt idx="13">
                  <c:v>Management</c:v>
                </c:pt>
                <c:pt idx="14">
                  <c:v>Arts</c:v>
                </c:pt>
                <c:pt idx="15">
                  <c:v>Utilities</c:v>
                </c:pt>
                <c:pt idx="16">
                  <c:v>Finance</c:v>
                </c:pt>
                <c:pt idx="17">
                  <c:v>Retail</c:v>
                </c:pt>
                <c:pt idx="18">
                  <c:v>Education</c:v>
                </c:pt>
                <c:pt idx="19">
                  <c:v>Nondurable mfg</c:v>
                </c:pt>
                <c:pt idx="20">
                  <c:v>State gov</c:v>
                </c:pt>
                <c:pt idx="21">
                  <c:v>Health care</c:v>
                </c:pt>
                <c:pt idx="22">
                  <c:v>Federal gov</c:v>
                </c:pt>
              </c:strCache>
            </c:strRef>
          </c:cat>
          <c:val>
            <c:numRef>
              <c:f>Data2!$C$14:$Y$14</c:f>
              <c:numCache>
                <c:formatCode>0.0</c:formatCode>
                <c:ptCount val="23"/>
                <c:pt idx="0">
                  <c:v>2.846753096912209</c:v>
                </c:pt>
                <c:pt idx="1">
                  <c:v>2.8462094421160655</c:v>
                </c:pt>
                <c:pt idx="2">
                  <c:v>2.7510069225419325</c:v>
                </c:pt>
                <c:pt idx="3">
                  <c:v>2.0315827636525681</c:v>
                </c:pt>
                <c:pt idx="4">
                  <c:v>2.0335969612959466</c:v>
                </c:pt>
                <c:pt idx="5">
                  <c:v>1.6485348411312957</c:v>
                </c:pt>
                <c:pt idx="6">
                  <c:v>1.5413957690747602</c:v>
                </c:pt>
                <c:pt idx="7">
                  <c:v>1.4537142002527046</c:v>
                </c:pt>
                <c:pt idx="8">
                  <c:v>1.4084593138391275</c:v>
                </c:pt>
                <c:pt idx="9">
                  <c:v>1.245870345022327</c:v>
                </c:pt>
                <c:pt idx="10">
                  <c:v>1.0762952585217294</c:v>
                </c:pt>
                <c:pt idx="11">
                  <c:v>1.0578960059513691</c:v>
                </c:pt>
                <c:pt idx="12">
                  <c:v>0.99585047280172834</c:v>
                </c:pt>
                <c:pt idx="13">
                  <c:v>0.94925683876543065</c:v>
                </c:pt>
                <c:pt idx="14">
                  <c:v>0.83134385141262857</c:v>
                </c:pt>
                <c:pt idx="15">
                  <c:v>0.79413666432435981</c:v>
                </c:pt>
                <c:pt idx="16">
                  <c:v>0.74204726173429614</c:v>
                </c:pt>
                <c:pt idx="17">
                  <c:v>0.71658840309360472</c:v>
                </c:pt>
                <c:pt idx="18">
                  <c:v>0.6921299184793801</c:v>
                </c:pt>
                <c:pt idx="19">
                  <c:v>0.6794256879095607</c:v>
                </c:pt>
                <c:pt idx="20">
                  <c:v>0.11023694807209039</c:v>
                </c:pt>
                <c:pt idx="21">
                  <c:v>9.8647427829106182E-2</c:v>
                </c:pt>
                <c:pt idx="22">
                  <c:v>-0.184883171338732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C-4AAF-AE36-68373268D97D}"/>
            </c:ext>
          </c:extLst>
        </c:ser>
        <c:ser>
          <c:idx val="1"/>
          <c:order val="1"/>
          <c:tx>
            <c:strRef>
              <c:f>Data2!$B$15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Data2!$C$13:$Y$13</c:f>
              <c:strCache>
                <c:ptCount val="23"/>
                <c:pt idx="0">
                  <c:v>Heavy construction</c:v>
                </c:pt>
                <c:pt idx="1">
                  <c:v>Building construction</c:v>
                </c:pt>
                <c:pt idx="2">
                  <c:v>Information</c:v>
                </c:pt>
                <c:pt idx="3">
                  <c:v>Mining (ex O&amp;G)</c:v>
                </c:pt>
                <c:pt idx="4">
                  <c:v>Durable mfg</c:v>
                </c:pt>
                <c:pt idx="5">
                  <c:v>PST</c:v>
                </c:pt>
                <c:pt idx="6">
                  <c:v>Admin</c:v>
                </c:pt>
                <c:pt idx="7">
                  <c:v>Transportation</c:v>
                </c:pt>
                <c:pt idx="8">
                  <c:v>Wholesale</c:v>
                </c:pt>
                <c:pt idx="9">
                  <c:v>Real estate</c:v>
                </c:pt>
                <c:pt idx="10">
                  <c:v>Repair</c:v>
                </c:pt>
                <c:pt idx="11">
                  <c:v>Oil and gas</c:v>
                </c:pt>
                <c:pt idx="12">
                  <c:v>Hospitality</c:v>
                </c:pt>
                <c:pt idx="13">
                  <c:v>Management</c:v>
                </c:pt>
                <c:pt idx="14">
                  <c:v>Arts</c:v>
                </c:pt>
                <c:pt idx="15">
                  <c:v>Utilities</c:v>
                </c:pt>
                <c:pt idx="16">
                  <c:v>Finance</c:v>
                </c:pt>
                <c:pt idx="17">
                  <c:v>Retail</c:v>
                </c:pt>
                <c:pt idx="18">
                  <c:v>Education</c:v>
                </c:pt>
                <c:pt idx="19">
                  <c:v>Nondurable mfg</c:v>
                </c:pt>
                <c:pt idx="20">
                  <c:v>State gov</c:v>
                </c:pt>
                <c:pt idx="21">
                  <c:v>Health care</c:v>
                </c:pt>
                <c:pt idx="22">
                  <c:v>Federal gov</c:v>
                </c:pt>
              </c:strCache>
            </c:strRef>
          </c:cat>
          <c:val>
            <c:numRef>
              <c:f>Data2!$C$15:$Y$15</c:f>
              <c:numCache>
                <c:formatCode>0.0</c:formatCode>
                <c:ptCount val="23"/>
                <c:pt idx="0">
                  <c:v>2.2529388904026764</c:v>
                </c:pt>
                <c:pt idx="1">
                  <c:v>3.0473751923494179</c:v>
                </c:pt>
                <c:pt idx="2">
                  <c:v>1.9212861460442698</c:v>
                </c:pt>
                <c:pt idx="3">
                  <c:v>3.1030293628757466</c:v>
                </c:pt>
                <c:pt idx="4">
                  <c:v>1.9802386742586218</c:v>
                </c:pt>
                <c:pt idx="5">
                  <c:v>1.4457906278719797</c:v>
                </c:pt>
                <c:pt idx="6">
                  <c:v>1.2798686363060889</c:v>
                </c:pt>
                <c:pt idx="7">
                  <c:v>1.5331025734385442</c:v>
                </c:pt>
                <c:pt idx="8">
                  <c:v>1.1976374591001264</c:v>
                </c:pt>
                <c:pt idx="9">
                  <c:v>1.2003733049247334</c:v>
                </c:pt>
                <c:pt idx="10">
                  <c:v>1.2772669816115314</c:v>
                </c:pt>
                <c:pt idx="11">
                  <c:v>0.94</c:v>
                </c:pt>
                <c:pt idx="12">
                  <c:v>1.1652683994623938</c:v>
                </c:pt>
                <c:pt idx="13">
                  <c:v>1.0405491373317557</c:v>
                </c:pt>
                <c:pt idx="14">
                  <c:v>1.7456367408332694</c:v>
                </c:pt>
                <c:pt idx="15">
                  <c:v>0.52488253077314317</c:v>
                </c:pt>
                <c:pt idx="16">
                  <c:v>0.67472254609294025</c:v>
                </c:pt>
                <c:pt idx="17">
                  <c:v>0.8120187337006638</c:v>
                </c:pt>
                <c:pt idx="18">
                  <c:v>0.53581507666551986</c:v>
                </c:pt>
                <c:pt idx="19">
                  <c:v>0.9023215452431993</c:v>
                </c:pt>
                <c:pt idx="20">
                  <c:v>0.49932181356570865</c:v>
                </c:pt>
                <c:pt idx="21">
                  <c:v>0.33521782797638622</c:v>
                </c:pt>
                <c:pt idx="22">
                  <c:v>-0.78512398067934275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C-4AAF-AE36-68373268D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576543"/>
        <c:axId val="33550143"/>
      </c:barChart>
      <c:catAx>
        <c:axId val="335765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550143"/>
        <c:crosses val="autoZero"/>
        <c:auto val="1"/>
        <c:lblAlgn val="ctr"/>
        <c:lblOffset val="100"/>
        <c:noMultiLvlLbl val="0"/>
      </c:catAx>
      <c:valAx>
        <c:axId val="33550143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576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50782886420628"/>
          <c:y val="0.1860141034188674"/>
          <c:w val="8.6036927807284586E-2"/>
          <c:h val="0.10972162624599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102765522368206E-2"/>
          <c:y val="0.16446265512199487"/>
          <c:w val="0.93826266934256719"/>
          <c:h val="0.66309874663989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Data3!$D$28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4.0120361083247763E-3"/>
                  <c:y val="1.2450481041312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227014376462716E-2"/>
                      <c:h val="4.93605871422269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118-4B8D-88AA-024D66680C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Data3!$C$29:$C$31</c:f>
              <c:strCache>
                <c:ptCount val="3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</c:strCache>
            </c:strRef>
          </c:cat>
          <c:val>
            <c:numRef>
              <c:f>Data3!$D$29:$D$31</c:f>
              <c:numCache>
                <c:formatCode>0</c:formatCode>
                <c:ptCount val="3"/>
                <c:pt idx="0">
                  <c:v>49.667947437206109</c:v>
                </c:pt>
                <c:pt idx="1">
                  <c:v>15.905107503746624</c:v>
                </c:pt>
                <c:pt idx="2">
                  <c:v>34.426945059047256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7-4184-B1A8-9345FDBFE2D0}"/>
            </c:ext>
          </c:extLst>
        </c:ser>
        <c:ser>
          <c:idx val="1"/>
          <c:order val="1"/>
          <c:tx>
            <c:strRef>
              <c:f>Data3!$E$28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F2DEE7B-C1DE-4D23-A3E1-3F27AA401666}" type="VALUE">
                      <a:rPr lang="en-US" sz="120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118-4B8D-88AA-024D66680C9F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fld id="{CC9A10B1-DF60-45BF-8B50-2E9B2622B8C6}" type="VALUE">
                      <a:rPr lang="en-US" sz="120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18-4B8D-88AA-024D66680C9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A2BDD58-F30E-4D6F-ABB3-9C67A9603362}" type="VALUE">
                      <a:rPr lang="en-US" sz="120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079906385824137E-2"/>
                      <c:h val="4.448217317487265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18-4B8D-88AA-024D66680C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Data3!$C$29:$C$31</c:f>
              <c:strCache>
                <c:ptCount val="3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</c:strCache>
            </c:strRef>
          </c:cat>
          <c:val>
            <c:numRef>
              <c:f>Data3!$E$29:$E$31</c:f>
              <c:numCache>
                <c:formatCode>0</c:formatCode>
                <c:ptCount val="3"/>
                <c:pt idx="0">
                  <c:v>38</c:v>
                </c:pt>
                <c:pt idx="1">
                  <c:v>28.999999999999996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7-4184-B1A8-9345FDBFE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8981168"/>
        <c:axId val="738978288"/>
      </c:barChart>
      <c:catAx>
        <c:axId val="73898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8978288"/>
        <c:crosses val="autoZero"/>
        <c:auto val="1"/>
        <c:lblAlgn val="ctr"/>
        <c:lblOffset val="100"/>
        <c:noMultiLvlLbl val="0"/>
      </c:catAx>
      <c:valAx>
        <c:axId val="7389782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8981168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56254474897727536"/>
          <c:y val="0.17324188409406399"/>
          <c:w val="0.23218770681497741"/>
          <c:h val="8.638371975718264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accent1"/>
                </a:solidFill>
              </a:rPr>
              <a:t>Chart</a:t>
            </a:r>
            <a:r>
              <a:rPr lang="en-US" b="1" baseline="0">
                <a:solidFill>
                  <a:schemeClr val="accent1"/>
                </a:solidFill>
              </a:rPr>
              <a:t> 4</a:t>
            </a:r>
            <a:br>
              <a:rPr lang="en-US" b="1" baseline="0">
                <a:solidFill>
                  <a:schemeClr val="accent1"/>
                </a:solidFill>
              </a:rPr>
            </a:br>
            <a:r>
              <a:rPr lang="en-US" b="1" baseline="0">
                <a:solidFill>
                  <a:schemeClr val="accent1"/>
                </a:solidFill>
              </a:rPr>
              <a:t>Moderately cyclical sectors lead long-run Texas employment growth</a:t>
            </a:r>
            <a:endParaRPr lang="en-US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5.9923602829485834E-3"/>
          <c:y val="4.240169093907509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314515725654651E-2"/>
          <c:y val="0.15055898543655494"/>
          <c:w val="0.93102508058253219"/>
          <c:h val="0.68647919739150753"/>
        </c:manualLayout>
      </c:layout>
      <c:lineChart>
        <c:grouping val="standard"/>
        <c:varyColors val="0"/>
        <c:ser>
          <c:idx val="1"/>
          <c:order val="0"/>
          <c:tx>
            <c:v>Moderate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Data4!$P$122:$P$422</c:f>
              <c:numCache>
                <c:formatCode>m/d/yyyy</c:formatCode>
                <c:ptCount val="3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</c:numCache>
            </c:numRef>
          </c:cat>
          <c:val>
            <c:numRef>
              <c:f>Data4!$W$122:$W$421</c:f>
              <c:numCache>
                <c:formatCode>0</c:formatCode>
                <c:ptCount val="300"/>
                <c:pt idx="0">
                  <c:v>100</c:v>
                </c:pt>
                <c:pt idx="1">
                  <c:v>100.05326898751352</c:v>
                </c:pt>
                <c:pt idx="2">
                  <c:v>100.40744930888081</c:v>
                </c:pt>
                <c:pt idx="3">
                  <c:v>100.28162428665061</c:v>
                </c:pt>
                <c:pt idx="4">
                  <c:v>100.35777055093327</c:v>
                </c:pt>
                <c:pt idx="5">
                  <c:v>100.63981230613803</c:v>
                </c:pt>
                <c:pt idx="6">
                  <c:v>100.85881630966146</c:v>
                </c:pt>
                <c:pt idx="7">
                  <c:v>101.01720387911782</c:v>
                </c:pt>
                <c:pt idx="8">
                  <c:v>101.23670884490625</c:v>
                </c:pt>
                <c:pt idx="9">
                  <c:v>101.69124860669874</c:v>
                </c:pt>
                <c:pt idx="10">
                  <c:v>101.78108783955851</c:v>
                </c:pt>
                <c:pt idx="11">
                  <c:v>102.08258362938814</c:v>
                </c:pt>
                <c:pt idx="12">
                  <c:v>102.23729747556764</c:v>
                </c:pt>
                <c:pt idx="13">
                  <c:v>102.7305783191881</c:v>
                </c:pt>
                <c:pt idx="14">
                  <c:v>102.86233139488769</c:v>
                </c:pt>
                <c:pt idx="15">
                  <c:v>103.11297951481808</c:v>
                </c:pt>
                <c:pt idx="16">
                  <c:v>103.21233703071316</c:v>
                </c:pt>
                <c:pt idx="17">
                  <c:v>103.38817478573428</c:v>
                </c:pt>
                <c:pt idx="18">
                  <c:v>103.3034286692355</c:v>
                </c:pt>
                <c:pt idx="19">
                  <c:v>103.55223992752747</c:v>
                </c:pt>
                <c:pt idx="20">
                  <c:v>103.11656974438399</c:v>
                </c:pt>
                <c:pt idx="21">
                  <c:v>102.51624996347151</c:v>
                </c:pt>
                <c:pt idx="22">
                  <c:v>102.59556898876592</c:v>
                </c:pt>
                <c:pt idx="23">
                  <c:v>102.6913362750951</c:v>
                </c:pt>
                <c:pt idx="24">
                  <c:v>102.83452798917922</c:v>
                </c:pt>
                <c:pt idx="25">
                  <c:v>103.09319150534986</c:v>
                </c:pt>
                <c:pt idx="26">
                  <c:v>103.2222727823027</c:v>
                </c:pt>
                <c:pt idx="27">
                  <c:v>103.32363414725788</c:v>
                </c:pt>
                <c:pt idx="28">
                  <c:v>103.80196961663863</c:v>
                </c:pt>
                <c:pt idx="29">
                  <c:v>103.70378101269522</c:v>
                </c:pt>
                <c:pt idx="30">
                  <c:v>103.58096176405513</c:v>
                </c:pt>
                <c:pt idx="31">
                  <c:v>103.90383194385883</c:v>
                </c:pt>
                <c:pt idx="32">
                  <c:v>104.12433883417731</c:v>
                </c:pt>
                <c:pt idx="33">
                  <c:v>103.773748742376</c:v>
                </c:pt>
                <c:pt idx="34">
                  <c:v>104.25959864573203</c:v>
                </c:pt>
                <c:pt idx="35">
                  <c:v>104.27571293192341</c:v>
                </c:pt>
                <c:pt idx="36">
                  <c:v>104.41681730323664</c:v>
                </c:pt>
                <c:pt idx="37">
                  <c:v>104.2489949444558</c:v>
                </c:pt>
                <c:pt idx="38">
                  <c:v>104.35219317104941</c:v>
                </c:pt>
                <c:pt idx="39">
                  <c:v>104.17794179653417</c:v>
                </c:pt>
                <c:pt idx="40">
                  <c:v>104.35954061760296</c:v>
                </c:pt>
                <c:pt idx="41">
                  <c:v>104.41481345417655</c:v>
                </c:pt>
                <c:pt idx="42">
                  <c:v>104.41214165542981</c:v>
                </c:pt>
                <c:pt idx="43">
                  <c:v>104.77842856486834</c:v>
                </c:pt>
                <c:pt idx="44">
                  <c:v>104.78627697368697</c:v>
                </c:pt>
                <c:pt idx="45">
                  <c:v>105.32689875135158</c:v>
                </c:pt>
                <c:pt idx="46">
                  <c:v>105.40296152192337</c:v>
                </c:pt>
                <c:pt idx="47">
                  <c:v>105.68258195951393</c:v>
                </c:pt>
                <c:pt idx="48">
                  <c:v>106.19715369939759</c:v>
                </c:pt>
                <c:pt idx="49">
                  <c:v>106.23222105794881</c:v>
                </c:pt>
                <c:pt idx="50">
                  <c:v>106.46942669043453</c:v>
                </c:pt>
                <c:pt idx="51">
                  <c:v>106.79187940168407</c:v>
                </c:pt>
                <c:pt idx="52">
                  <c:v>106.68617636376541</c:v>
                </c:pt>
                <c:pt idx="53">
                  <c:v>106.89516112198849</c:v>
                </c:pt>
                <c:pt idx="54">
                  <c:v>107.40539118890868</c:v>
                </c:pt>
                <c:pt idx="55">
                  <c:v>107.53463945328319</c:v>
                </c:pt>
                <c:pt idx="56">
                  <c:v>107.7708431612389</c:v>
                </c:pt>
                <c:pt idx="57">
                  <c:v>108.19691156763615</c:v>
                </c:pt>
                <c:pt idx="58">
                  <c:v>108.22646834127218</c:v>
                </c:pt>
                <c:pt idx="59">
                  <c:v>108.43044347684511</c:v>
                </c:pt>
                <c:pt idx="60">
                  <c:v>108.60928700545631</c:v>
                </c:pt>
                <c:pt idx="61">
                  <c:v>108.67391113764357</c:v>
                </c:pt>
                <c:pt idx="62">
                  <c:v>108.87404556251801</c:v>
                </c:pt>
                <c:pt idx="63">
                  <c:v>109.53690213284682</c:v>
                </c:pt>
                <c:pt idx="64">
                  <c:v>109.57873248197581</c:v>
                </c:pt>
                <c:pt idx="65">
                  <c:v>109.59467978074551</c:v>
                </c:pt>
                <c:pt idx="66">
                  <c:v>110.01498712109512</c:v>
                </c:pt>
                <c:pt idx="67">
                  <c:v>109.97290629083365</c:v>
                </c:pt>
                <c:pt idx="68">
                  <c:v>110.33485152730873</c:v>
                </c:pt>
                <c:pt idx="69">
                  <c:v>110.30554523480521</c:v>
                </c:pt>
                <c:pt idx="70">
                  <c:v>110.75799765382675</c:v>
                </c:pt>
                <c:pt idx="71">
                  <c:v>110.69971904366305</c:v>
                </c:pt>
                <c:pt idx="72">
                  <c:v>112.05348607116167</c:v>
                </c:pt>
                <c:pt idx="73">
                  <c:v>112.29094218477994</c:v>
                </c:pt>
                <c:pt idx="74">
                  <c:v>112.76560393088391</c:v>
                </c:pt>
                <c:pt idx="75">
                  <c:v>113.05624553830485</c:v>
                </c:pt>
                <c:pt idx="76">
                  <c:v>113.39806879046834</c:v>
                </c:pt>
                <c:pt idx="77">
                  <c:v>113.88433616237859</c:v>
                </c:pt>
                <c:pt idx="78">
                  <c:v>114.00632047391031</c:v>
                </c:pt>
                <c:pt idx="79">
                  <c:v>114.45868939922099</c:v>
                </c:pt>
                <c:pt idx="80">
                  <c:v>115.13340207648859</c:v>
                </c:pt>
                <c:pt idx="81">
                  <c:v>115.28260533775297</c:v>
                </c:pt>
                <c:pt idx="82">
                  <c:v>115.76703584802475</c:v>
                </c:pt>
                <c:pt idx="83">
                  <c:v>116.2015371192165</c:v>
                </c:pt>
                <c:pt idx="84">
                  <c:v>116.28753564137781</c:v>
                </c:pt>
                <c:pt idx="85">
                  <c:v>116.8700712618822</c:v>
                </c:pt>
                <c:pt idx="86">
                  <c:v>117.3537503287565</c:v>
                </c:pt>
                <c:pt idx="87">
                  <c:v>117.90280497121553</c:v>
                </c:pt>
                <c:pt idx="88">
                  <c:v>118.38139092172881</c:v>
                </c:pt>
                <c:pt idx="89">
                  <c:v>119.09075348899343</c:v>
                </c:pt>
                <c:pt idx="90">
                  <c:v>119.46856253052738</c:v>
                </c:pt>
                <c:pt idx="91">
                  <c:v>119.94681450619733</c:v>
                </c:pt>
                <c:pt idx="92">
                  <c:v>119.92318578603064</c:v>
                </c:pt>
                <c:pt idx="93">
                  <c:v>120.56324857330122</c:v>
                </c:pt>
                <c:pt idx="94">
                  <c:v>120.95750587586991</c:v>
                </c:pt>
                <c:pt idx="95">
                  <c:v>121.26042105878373</c:v>
                </c:pt>
                <c:pt idx="96">
                  <c:v>121.71763261932296</c:v>
                </c:pt>
                <c:pt idx="97">
                  <c:v>122.05920539035398</c:v>
                </c:pt>
                <c:pt idx="98">
                  <c:v>121.83243647172277</c:v>
                </c:pt>
                <c:pt idx="99">
                  <c:v>122.47725840051098</c:v>
                </c:pt>
                <c:pt idx="100">
                  <c:v>122.66812502348262</c:v>
                </c:pt>
                <c:pt idx="101">
                  <c:v>122.62103457057098</c:v>
                </c:pt>
                <c:pt idx="102">
                  <c:v>122.93722525350779</c:v>
                </c:pt>
                <c:pt idx="103">
                  <c:v>122.83594738226344</c:v>
                </c:pt>
                <c:pt idx="104">
                  <c:v>122.05761900984808</c:v>
                </c:pt>
                <c:pt idx="105">
                  <c:v>123.02364124422327</c:v>
                </c:pt>
                <c:pt idx="106">
                  <c:v>123.12358321609425</c:v>
                </c:pt>
                <c:pt idx="107">
                  <c:v>123.12358321609425</c:v>
                </c:pt>
                <c:pt idx="108">
                  <c:v>122.94933184157904</c:v>
                </c:pt>
                <c:pt idx="109">
                  <c:v>122.63597994481066</c:v>
                </c:pt>
                <c:pt idx="110">
                  <c:v>122.23028400385741</c:v>
                </c:pt>
                <c:pt idx="111">
                  <c:v>121.77716363514921</c:v>
                </c:pt>
                <c:pt idx="112">
                  <c:v>121.73850604703202</c:v>
                </c:pt>
                <c:pt idx="113">
                  <c:v>121.63772913805269</c:v>
                </c:pt>
                <c:pt idx="114">
                  <c:v>121.64365719152204</c:v>
                </c:pt>
                <c:pt idx="115">
                  <c:v>121.3695473388467</c:v>
                </c:pt>
                <c:pt idx="116">
                  <c:v>121.03640743261015</c:v>
                </c:pt>
                <c:pt idx="117">
                  <c:v>120.56216315506035</c:v>
                </c:pt>
                <c:pt idx="118">
                  <c:v>120.54880416132654</c:v>
                </c:pt>
                <c:pt idx="119">
                  <c:v>120.57335131231241</c:v>
                </c:pt>
                <c:pt idx="120">
                  <c:v>120.71245183456558</c:v>
                </c:pt>
                <c:pt idx="121">
                  <c:v>120.69733947290422</c:v>
                </c:pt>
                <c:pt idx="122">
                  <c:v>120.9669406651944</c:v>
                </c:pt>
                <c:pt idx="123">
                  <c:v>121.01144281307012</c:v>
                </c:pt>
                <c:pt idx="124">
                  <c:v>121.35151269730609</c:v>
                </c:pt>
                <c:pt idx="125">
                  <c:v>121.34758849289678</c:v>
                </c:pt>
                <c:pt idx="126">
                  <c:v>121.47900759375298</c:v>
                </c:pt>
                <c:pt idx="127">
                  <c:v>121.84128680507142</c:v>
                </c:pt>
                <c:pt idx="128">
                  <c:v>122.37222331227902</c:v>
                </c:pt>
                <c:pt idx="129">
                  <c:v>123.31929247429439</c:v>
                </c:pt>
                <c:pt idx="130">
                  <c:v>123.48920217584609</c:v>
                </c:pt>
                <c:pt idx="131">
                  <c:v>123.83094193429881</c:v>
                </c:pt>
                <c:pt idx="132">
                  <c:v>123.89873882749782</c:v>
                </c:pt>
                <c:pt idx="133">
                  <c:v>123.75053749076351</c:v>
                </c:pt>
                <c:pt idx="134">
                  <c:v>124.90166528206265</c:v>
                </c:pt>
                <c:pt idx="135">
                  <c:v>125.48912703150634</c:v>
                </c:pt>
                <c:pt idx="136">
                  <c:v>125.5419785504657</c:v>
                </c:pt>
                <c:pt idx="137">
                  <c:v>125.87428351959389</c:v>
                </c:pt>
                <c:pt idx="138">
                  <c:v>126.18755192265144</c:v>
                </c:pt>
                <c:pt idx="139">
                  <c:v>126.72984357453277</c:v>
                </c:pt>
                <c:pt idx="140">
                  <c:v>127.39103027064486</c:v>
                </c:pt>
                <c:pt idx="141">
                  <c:v>127.75873657316762</c:v>
                </c:pt>
                <c:pt idx="142">
                  <c:v>128.17061104872275</c:v>
                </c:pt>
                <c:pt idx="143">
                  <c:v>128.3166415489753</c:v>
                </c:pt>
                <c:pt idx="144">
                  <c:v>128.98809797152035</c:v>
                </c:pt>
                <c:pt idx="145">
                  <c:v>129.33643373312907</c:v>
                </c:pt>
                <c:pt idx="146">
                  <c:v>130.07944426586067</c:v>
                </c:pt>
                <c:pt idx="147">
                  <c:v>130.58466471013071</c:v>
                </c:pt>
                <c:pt idx="148">
                  <c:v>131.08495902546139</c:v>
                </c:pt>
                <c:pt idx="149">
                  <c:v>131.93183573447328</c:v>
                </c:pt>
                <c:pt idx="150">
                  <c:v>131.87931819035731</c:v>
                </c:pt>
                <c:pt idx="151">
                  <c:v>132.82538542784266</c:v>
                </c:pt>
                <c:pt idx="152">
                  <c:v>133.45167175282523</c:v>
                </c:pt>
                <c:pt idx="153">
                  <c:v>133.81261506477026</c:v>
                </c:pt>
                <c:pt idx="154">
                  <c:v>134.52314654398657</c:v>
                </c:pt>
                <c:pt idx="155">
                  <c:v>135.43598328455909</c:v>
                </c:pt>
                <c:pt idx="156">
                  <c:v>135.65649017487758</c:v>
                </c:pt>
                <c:pt idx="157">
                  <c:v>136.6515682206238</c:v>
                </c:pt>
                <c:pt idx="158">
                  <c:v>137.061355353408</c:v>
                </c:pt>
                <c:pt idx="159">
                  <c:v>137.52758423471752</c:v>
                </c:pt>
                <c:pt idx="160">
                  <c:v>138.03956766956532</c:v>
                </c:pt>
                <c:pt idx="161">
                  <c:v>138.60415214223988</c:v>
                </c:pt>
                <c:pt idx="162">
                  <c:v>139.11596858966598</c:v>
                </c:pt>
                <c:pt idx="163">
                  <c:v>139.44952596445674</c:v>
                </c:pt>
                <c:pt idx="164">
                  <c:v>139.7987801568847</c:v>
                </c:pt>
                <c:pt idx="165">
                  <c:v>140.09743716054587</c:v>
                </c:pt>
                <c:pt idx="166">
                  <c:v>140.86457737570916</c:v>
                </c:pt>
                <c:pt idx="167">
                  <c:v>141.11088382267607</c:v>
                </c:pt>
                <c:pt idx="168">
                  <c:v>141.86207673906964</c:v>
                </c:pt>
                <c:pt idx="169">
                  <c:v>142.1572270068757</c:v>
                </c:pt>
                <c:pt idx="170">
                  <c:v>142.9780536781067</c:v>
                </c:pt>
                <c:pt idx="171">
                  <c:v>143.62688330501504</c:v>
                </c:pt>
                <c:pt idx="172">
                  <c:v>144.23204572115606</c:v>
                </c:pt>
                <c:pt idx="173">
                  <c:v>144.83019466558679</c:v>
                </c:pt>
                <c:pt idx="174">
                  <c:v>145.09319985472092</c:v>
                </c:pt>
                <c:pt idx="175">
                  <c:v>145.50006470762591</c:v>
                </c:pt>
                <c:pt idx="176">
                  <c:v>146.1176676866815</c:v>
                </c:pt>
                <c:pt idx="177">
                  <c:v>146.77117296139667</c:v>
                </c:pt>
                <c:pt idx="178">
                  <c:v>147.04937400590302</c:v>
                </c:pt>
                <c:pt idx="179">
                  <c:v>147.57880762631555</c:v>
                </c:pt>
                <c:pt idx="180">
                  <c:v>147.6083643999516</c:v>
                </c:pt>
                <c:pt idx="181">
                  <c:v>148.07668062403201</c:v>
                </c:pt>
                <c:pt idx="182">
                  <c:v>147.8953322840957</c:v>
                </c:pt>
                <c:pt idx="183">
                  <c:v>148.9268135877665</c:v>
                </c:pt>
                <c:pt idx="184">
                  <c:v>149.40256075211136</c:v>
                </c:pt>
                <c:pt idx="185">
                  <c:v>150.00588630661397</c:v>
                </c:pt>
                <c:pt idx="186">
                  <c:v>150.64770246181209</c:v>
                </c:pt>
                <c:pt idx="187">
                  <c:v>150.9916130567465</c:v>
                </c:pt>
                <c:pt idx="188">
                  <c:v>151.63985822767901</c:v>
                </c:pt>
                <c:pt idx="189">
                  <c:v>152.01708281323712</c:v>
                </c:pt>
                <c:pt idx="190">
                  <c:v>151.99387156162462</c:v>
                </c:pt>
                <c:pt idx="191">
                  <c:v>152.28309377596133</c:v>
                </c:pt>
                <c:pt idx="192">
                  <c:v>152.66958616342222</c:v>
                </c:pt>
                <c:pt idx="193">
                  <c:v>152.96849364821597</c:v>
                </c:pt>
                <c:pt idx="194">
                  <c:v>152.71951540250234</c:v>
                </c:pt>
                <c:pt idx="195">
                  <c:v>153.22548729016984</c:v>
                </c:pt>
                <c:pt idx="196">
                  <c:v>153.18048418002911</c:v>
                </c:pt>
                <c:pt idx="197">
                  <c:v>153.185660790101</c:v>
                </c:pt>
                <c:pt idx="198">
                  <c:v>153.50494074033875</c:v>
                </c:pt>
                <c:pt idx="199">
                  <c:v>153.78689900183269</c:v>
                </c:pt>
                <c:pt idx="200">
                  <c:v>154.44616534259558</c:v>
                </c:pt>
                <c:pt idx="201">
                  <c:v>154.15226748045202</c:v>
                </c:pt>
                <c:pt idx="202">
                  <c:v>154.44082174510206</c:v>
                </c:pt>
                <c:pt idx="203">
                  <c:v>154.52673677355256</c:v>
                </c:pt>
                <c:pt idx="204">
                  <c:v>155.12805847899509</c:v>
                </c:pt>
                <c:pt idx="205">
                  <c:v>155.30640104534126</c:v>
                </c:pt>
                <c:pt idx="206">
                  <c:v>155.99121646162004</c:v>
                </c:pt>
                <c:pt idx="207">
                  <c:v>156.08113918819066</c:v>
                </c:pt>
                <c:pt idx="208">
                  <c:v>156.60464475513382</c:v>
                </c:pt>
                <c:pt idx="209">
                  <c:v>157.07379591632261</c:v>
                </c:pt>
                <c:pt idx="210">
                  <c:v>157.25305691348802</c:v>
                </c:pt>
                <c:pt idx="211">
                  <c:v>157.60197713107263</c:v>
                </c:pt>
                <c:pt idx="212">
                  <c:v>157.31960140102447</c:v>
                </c:pt>
                <c:pt idx="213">
                  <c:v>157.97627943675144</c:v>
                </c:pt>
                <c:pt idx="214">
                  <c:v>158.48734444078002</c:v>
                </c:pt>
                <c:pt idx="215">
                  <c:v>159.04232713670845</c:v>
                </c:pt>
                <c:pt idx="216">
                  <c:v>159.50388037021114</c:v>
                </c:pt>
                <c:pt idx="217">
                  <c:v>159.93671176718615</c:v>
                </c:pt>
                <c:pt idx="218">
                  <c:v>160.63154642876526</c:v>
                </c:pt>
                <c:pt idx="219">
                  <c:v>160.76096168056142</c:v>
                </c:pt>
                <c:pt idx="220">
                  <c:v>161.18293889512773</c:v>
                </c:pt>
                <c:pt idx="221">
                  <c:v>161.77215401249902</c:v>
                </c:pt>
                <c:pt idx="222">
                  <c:v>162.09109998789341</c:v>
                </c:pt>
                <c:pt idx="223">
                  <c:v>162.9227808415331</c:v>
                </c:pt>
                <c:pt idx="224">
                  <c:v>162.76815048906445</c:v>
                </c:pt>
                <c:pt idx="225">
                  <c:v>163.4629016569327</c:v>
                </c:pt>
                <c:pt idx="226">
                  <c:v>163.43701860657347</c:v>
                </c:pt>
                <c:pt idx="227">
                  <c:v>164.23070982178265</c:v>
                </c:pt>
                <c:pt idx="228">
                  <c:v>164.65719569673416</c:v>
                </c:pt>
                <c:pt idx="229">
                  <c:v>165.41389919804291</c:v>
                </c:pt>
                <c:pt idx="230">
                  <c:v>165.49956374536089</c:v>
                </c:pt>
                <c:pt idx="231">
                  <c:v>165.65068736197446</c:v>
                </c:pt>
                <c:pt idx="232">
                  <c:v>166.09696124639413</c:v>
                </c:pt>
                <c:pt idx="233">
                  <c:v>166.24841883785106</c:v>
                </c:pt>
                <c:pt idx="234">
                  <c:v>167.02708118510975</c:v>
                </c:pt>
                <c:pt idx="235">
                  <c:v>167.22521176092411</c:v>
                </c:pt>
                <c:pt idx="236">
                  <c:v>167.69745218941384</c:v>
                </c:pt>
                <c:pt idx="237">
                  <c:v>167.90535152939609</c:v>
                </c:pt>
                <c:pt idx="238">
                  <c:v>168.1393009071592</c:v>
                </c:pt>
                <c:pt idx="239">
                  <c:v>168.48137464045521</c:v>
                </c:pt>
                <c:pt idx="240">
                  <c:v>168.81551647122183</c:v>
                </c:pt>
                <c:pt idx="241">
                  <c:v>168.98951736460455</c:v>
                </c:pt>
                <c:pt idx="242">
                  <c:v>165.55208128947686</c:v>
                </c:pt>
                <c:pt idx="243">
                  <c:v>117.71018498031636</c:v>
                </c:pt>
                <c:pt idx="244">
                  <c:v>130.01974626261276</c:v>
                </c:pt>
                <c:pt idx="245">
                  <c:v>139.25648850500338</c:v>
                </c:pt>
                <c:pt idx="246">
                  <c:v>138.1409290345205</c:v>
                </c:pt>
                <c:pt idx="247">
                  <c:v>139.7462626127687</c:v>
                </c:pt>
                <c:pt idx="248">
                  <c:v>142.90816944213677</c:v>
                </c:pt>
                <c:pt idx="249">
                  <c:v>146.48003039171076</c:v>
                </c:pt>
                <c:pt idx="250">
                  <c:v>147.4413769782791</c:v>
                </c:pt>
                <c:pt idx="251">
                  <c:v>148.24583888218621</c:v>
                </c:pt>
                <c:pt idx="252">
                  <c:v>149.12853439314682</c:v>
                </c:pt>
                <c:pt idx="253">
                  <c:v>147.88347617715695</c:v>
                </c:pt>
                <c:pt idx="254">
                  <c:v>150.64411223224613</c:v>
                </c:pt>
                <c:pt idx="255">
                  <c:v>153.03545560430663</c:v>
                </c:pt>
                <c:pt idx="256">
                  <c:v>154.74849606953356</c:v>
                </c:pt>
                <c:pt idx="257">
                  <c:v>156.34948797481832</c:v>
                </c:pt>
                <c:pt idx="258">
                  <c:v>158.70442808895422</c:v>
                </c:pt>
                <c:pt idx="259">
                  <c:v>159.24914105844979</c:v>
                </c:pt>
                <c:pt idx="260">
                  <c:v>160.18393664497225</c:v>
                </c:pt>
                <c:pt idx="261">
                  <c:v>162.11130546591579</c:v>
                </c:pt>
                <c:pt idx="262">
                  <c:v>162.77516396077465</c:v>
                </c:pt>
                <c:pt idx="263">
                  <c:v>164.21868672742227</c:v>
                </c:pt>
                <c:pt idx="264">
                  <c:v>164.31236667098054</c:v>
                </c:pt>
                <c:pt idx="265">
                  <c:v>165.55091237752515</c:v>
                </c:pt>
                <c:pt idx="266">
                  <c:v>165.93156020522756</c:v>
                </c:pt>
                <c:pt idx="267">
                  <c:v>167.85258350414756</c:v>
                </c:pt>
                <c:pt idx="268">
                  <c:v>168.79581195546447</c:v>
                </c:pt>
                <c:pt idx="269">
                  <c:v>169.2252201102952</c:v>
                </c:pt>
                <c:pt idx="270">
                  <c:v>170.90845332075361</c:v>
                </c:pt>
                <c:pt idx="271">
                  <c:v>171.65305023399114</c:v>
                </c:pt>
                <c:pt idx="272">
                  <c:v>172.34003648675167</c:v>
                </c:pt>
                <c:pt idx="273">
                  <c:v>172.94336204125423</c:v>
                </c:pt>
                <c:pt idx="274">
                  <c:v>173.54401579701008</c:v>
                </c:pt>
                <c:pt idx="275">
                  <c:v>173.68244836957655</c:v>
                </c:pt>
                <c:pt idx="276">
                  <c:v>176.51063083673225</c:v>
                </c:pt>
                <c:pt idx="277">
                  <c:v>176.9804499476077</c:v>
                </c:pt>
                <c:pt idx="278">
                  <c:v>177.66326151482636</c:v>
                </c:pt>
                <c:pt idx="279">
                  <c:v>177.03229954203704</c:v>
                </c:pt>
                <c:pt idx="280">
                  <c:v>177.79885530122442</c:v>
                </c:pt>
                <c:pt idx="281">
                  <c:v>178.89053557040816</c:v>
                </c:pt>
                <c:pt idx="282">
                  <c:v>178.2654181573773</c:v>
                </c:pt>
                <c:pt idx="283">
                  <c:v>178.52474962323461</c:v>
                </c:pt>
                <c:pt idx="284">
                  <c:v>179.14235260229026</c:v>
                </c:pt>
                <c:pt idx="285">
                  <c:v>179.33029694538263</c:v>
                </c:pt>
                <c:pt idx="286">
                  <c:v>179.56708510931415</c:v>
                </c:pt>
                <c:pt idx="287">
                  <c:v>180.03464988999701</c:v>
                </c:pt>
                <c:pt idx="288">
                  <c:v>180.3954262145204</c:v>
                </c:pt>
                <c:pt idx="289">
                  <c:v>180.61367877464636</c:v>
                </c:pt>
                <c:pt idx="290">
                  <c:v>180.87835383799717</c:v>
                </c:pt>
                <c:pt idx="291">
                  <c:v>181.18419130079027</c:v>
                </c:pt>
                <c:pt idx="292">
                  <c:v>181.6790585249166</c:v>
                </c:pt>
                <c:pt idx="293">
                  <c:v>181.20431328510182</c:v>
                </c:pt>
                <c:pt idx="294">
                  <c:v>180.68915708924226</c:v>
                </c:pt>
                <c:pt idx="295">
                  <c:v>181.56174986119171</c:v>
                </c:pt>
                <c:pt idx="296">
                  <c:v>181.86216023278047</c:v>
                </c:pt>
                <c:pt idx="297">
                  <c:v>182.89255611821039</c:v>
                </c:pt>
                <c:pt idx="298">
                  <c:v>182.56283945411812</c:v>
                </c:pt>
                <c:pt idx="299">
                  <c:v>182.84980733826225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F-428E-9991-F7362C618463}"/>
            </c:ext>
          </c:extLst>
        </c:ser>
        <c:ser>
          <c:idx val="3"/>
          <c:order val="1"/>
          <c:tx>
            <c:v>Overall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Data4!$P$122:$P$422</c:f>
              <c:numCache>
                <c:formatCode>m/d/yyyy</c:formatCode>
                <c:ptCount val="3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</c:numCache>
            </c:numRef>
          </c:cat>
          <c:val>
            <c:numRef>
              <c:f>Data4!$Y$122:$Y$421</c:f>
              <c:numCache>
                <c:formatCode>0</c:formatCode>
                <c:ptCount val="300"/>
                <c:pt idx="0">
                  <c:v>100</c:v>
                </c:pt>
                <c:pt idx="1">
                  <c:v>100.22769024193548</c:v>
                </c:pt>
                <c:pt idx="2">
                  <c:v>100.569648422974</c:v>
                </c:pt>
                <c:pt idx="3">
                  <c:v>100.64644075975389</c:v>
                </c:pt>
                <c:pt idx="4">
                  <c:v>101.12886019577229</c:v>
                </c:pt>
                <c:pt idx="5">
                  <c:v>101.31836835444963</c:v>
                </c:pt>
                <c:pt idx="6">
                  <c:v>101.37207160976391</c:v>
                </c:pt>
                <c:pt idx="7">
                  <c:v>101.66997107067614</c:v>
                </c:pt>
                <c:pt idx="8">
                  <c:v>101.92481801158159</c:v>
                </c:pt>
                <c:pt idx="9">
                  <c:v>101.95839726450582</c:v>
                </c:pt>
                <c:pt idx="10">
                  <c:v>102.16942097892996</c:v>
                </c:pt>
                <c:pt idx="11">
                  <c:v>102.38440526829255</c:v>
                </c:pt>
                <c:pt idx="12">
                  <c:v>102.45795421532553</c:v>
                </c:pt>
                <c:pt idx="13">
                  <c:v>102.57187961821769</c:v>
                </c:pt>
                <c:pt idx="14">
                  <c:v>102.61286621670256</c:v>
                </c:pt>
                <c:pt idx="15">
                  <c:v>102.52713582566963</c:v>
                </c:pt>
                <c:pt idx="16">
                  <c:v>102.48635260806</c:v>
                </c:pt>
                <c:pt idx="17">
                  <c:v>102.52230820594734</c:v>
                </c:pt>
                <c:pt idx="18">
                  <c:v>102.19927515056074</c:v>
                </c:pt>
                <c:pt idx="19">
                  <c:v>102.28912668038097</c:v>
                </c:pt>
                <c:pt idx="20">
                  <c:v>102.0374589036829</c:v>
                </c:pt>
                <c:pt idx="21">
                  <c:v>101.62513093981873</c:v>
                </c:pt>
                <c:pt idx="22">
                  <c:v>101.47659867536964</c:v>
                </c:pt>
                <c:pt idx="23">
                  <c:v>101.24250728799311</c:v>
                </c:pt>
                <c:pt idx="24">
                  <c:v>101.17891329958924</c:v>
                </c:pt>
                <c:pt idx="25">
                  <c:v>101.12914921070025</c:v>
                </c:pt>
                <c:pt idx="26">
                  <c:v>101.18176063184229</c:v>
                </c:pt>
                <c:pt idx="27">
                  <c:v>101.14933743862984</c:v>
                </c:pt>
                <c:pt idx="28">
                  <c:v>101.31224551967988</c:v>
                </c:pt>
                <c:pt idx="29">
                  <c:v>101.15871436740305</c:v>
                </c:pt>
                <c:pt idx="30">
                  <c:v>101.02468637063404</c:v>
                </c:pt>
                <c:pt idx="31">
                  <c:v>101.15544956914297</c:v>
                </c:pt>
                <c:pt idx="32">
                  <c:v>101.16874425582832</c:v>
                </c:pt>
                <c:pt idx="33">
                  <c:v>100.99262712214563</c:v>
                </c:pt>
                <c:pt idx="34">
                  <c:v>101.07533891282006</c:v>
                </c:pt>
                <c:pt idx="35">
                  <c:v>100.96036449278203</c:v>
                </c:pt>
                <c:pt idx="36">
                  <c:v>100.89778740875425</c:v>
                </c:pt>
                <c:pt idx="37">
                  <c:v>100.7686940742734</c:v>
                </c:pt>
                <c:pt idx="38">
                  <c:v>100.59105693615489</c:v>
                </c:pt>
                <c:pt idx="39">
                  <c:v>100.58126254137463</c:v>
                </c:pt>
                <c:pt idx="40">
                  <c:v>100.56847095474903</c:v>
                </c:pt>
                <c:pt idx="41">
                  <c:v>100.42424180144931</c:v>
                </c:pt>
                <c:pt idx="42">
                  <c:v>100.34418466640933</c:v>
                </c:pt>
                <c:pt idx="43">
                  <c:v>100.51258403109031</c:v>
                </c:pt>
                <c:pt idx="44">
                  <c:v>100.58895890186317</c:v>
                </c:pt>
                <c:pt idx="45">
                  <c:v>100.73937511547217</c:v>
                </c:pt>
                <c:pt idx="46">
                  <c:v>100.74100216247392</c:v>
                </c:pt>
                <c:pt idx="47">
                  <c:v>100.8868476585188</c:v>
                </c:pt>
                <c:pt idx="48">
                  <c:v>101.15076110475636</c:v>
                </c:pt>
                <c:pt idx="49">
                  <c:v>101.24059122606342</c:v>
                </c:pt>
                <c:pt idx="50">
                  <c:v>101.36981301162334</c:v>
                </c:pt>
                <c:pt idx="51">
                  <c:v>101.68577055340364</c:v>
                </c:pt>
                <c:pt idx="52">
                  <c:v>101.68296603817694</c:v>
                </c:pt>
                <c:pt idx="53">
                  <c:v>101.8084413339302</c:v>
                </c:pt>
                <c:pt idx="54">
                  <c:v>102.16368349739746</c:v>
                </c:pt>
                <c:pt idx="55">
                  <c:v>102.25417728261314</c:v>
                </c:pt>
                <c:pt idx="56">
                  <c:v>102.23594793363961</c:v>
                </c:pt>
                <c:pt idx="57">
                  <c:v>102.67088328742278</c:v>
                </c:pt>
                <c:pt idx="58">
                  <c:v>102.72268118506398</c:v>
                </c:pt>
                <c:pt idx="59">
                  <c:v>102.93721589564977</c:v>
                </c:pt>
                <c:pt idx="60">
                  <c:v>103.16005710934976</c:v>
                </c:pt>
                <c:pt idx="61">
                  <c:v>103.31088008470921</c:v>
                </c:pt>
                <c:pt idx="62">
                  <c:v>103.52467620159027</c:v>
                </c:pt>
                <c:pt idx="63">
                  <c:v>104.04989125545731</c:v>
                </c:pt>
                <c:pt idx="64">
                  <c:v>104.09772857816002</c:v>
                </c:pt>
                <c:pt idx="65">
                  <c:v>104.25953412078127</c:v>
                </c:pt>
                <c:pt idx="66">
                  <c:v>104.81932392343545</c:v>
                </c:pt>
                <c:pt idx="67">
                  <c:v>105.02692227575065</c:v>
                </c:pt>
                <c:pt idx="68">
                  <c:v>105.38325627339016</c:v>
                </c:pt>
                <c:pt idx="69">
                  <c:v>105.46175058696792</c:v>
                </c:pt>
                <c:pt idx="70">
                  <c:v>105.93973846075788</c:v>
                </c:pt>
                <c:pt idx="71">
                  <c:v>106.20496853055606</c:v>
                </c:pt>
                <c:pt idx="72">
                  <c:v>106.58746373130261</c:v>
                </c:pt>
                <c:pt idx="73">
                  <c:v>106.85112027538199</c:v>
                </c:pt>
                <c:pt idx="74">
                  <c:v>107.26026907503876</c:v>
                </c:pt>
                <c:pt idx="75">
                  <c:v>107.34861130467976</c:v>
                </c:pt>
                <c:pt idx="76">
                  <c:v>107.66659195095568</c:v>
                </c:pt>
                <c:pt idx="77">
                  <c:v>108.04118741033848</c:v>
                </c:pt>
                <c:pt idx="78">
                  <c:v>108.00242729722447</c:v>
                </c:pt>
                <c:pt idx="79">
                  <c:v>108.5115966704624</c:v>
                </c:pt>
                <c:pt idx="80">
                  <c:v>108.93333367586955</c:v>
                </c:pt>
                <c:pt idx="81">
                  <c:v>108.9815884645793</c:v>
                </c:pt>
                <c:pt idx="82">
                  <c:v>109.34027739866869</c:v>
                </c:pt>
                <c:pt idx="83">
                  <c:v>109.70210267993909</c:v>
                </c:pt>
                <c:pt idx="84">
                  <c:v>109.86528907166048</c:v>
                </c:pt>
                <c:pt idx="85">
                  <c:v>110.31528531446644</c:v>
                </c:pt>
                <c:pt idx="86">
                  <c:v>110.78317907429161</c:v>
                </c:pt>
                <c:pt idx="87">
                  <c:v>110.97339371390392</c:v>
                </c:pt>
                <c:pt idx="88">
                  <c:v>111.29026111749442</c:v>
                </c:pt>
                <c:pt idx="89">
                  <c:v>111.72313054975564</c:v>
                </c:pt>
                <c:pt idx="90">
                  <c:v>111.84707513681647</c:v>
                </c:pt>
                <c:pt idx="91">
                  <c:v>112.09154965308576</c:v>
                </c:pt>
                <c:pt idx="92">
                  <c:v>112.24132361129935</c:v>
                </c:pt>
                <c:pt idx="93">
                  <c:v>112.56339328359279</c:v>
                </c:pt>
                <c:pt idx="94">
                  <c:v>112.88599816871579</c:v>
                </c:pt>
                <c:pt idx="95">
                  <c:v>113.09587652768474</c:v>
                </c:pt>
                <c:pt idx="96">
                  <c:v>113.44603416927157</c:v>
                </c:pt>
                <c:pt idx="97">
                  <c:v>113.83406347067537</c:v>
                </c:pt>
                <c:pt idx="98">
                  <c:v>113.72584343654593</c:v>
                </c:pt>
                <c:pt idx="99">
                  <c:v>113.90374818107922</c:v>
                </c:pt>
                <c:pt idx="100">
                  <c:v>114.07487713119073</c:v>
                </c:pt>
                <c:pt idx="101">
                  <c:v>114.08422194719418</c:v>
                </c:pt>
                <c:pt idx="102">
                  <c:v>114.22063699318289</c:v>
                </c:pt>
                <c:pt idx="103">
                  <c:v>114.35469710272169</c:v>
                </c:pt>
                <c:pt idx="104">
                  <c:v>113.94560182434788</c:v>
                </c:pt>
                <c:pt idx="105">
                  <c:v>114.13648012786877</c:v>
                </c:pt>
                <c:pt idx="106">
                  <c:v>113.92951332669242</c:v>
                </c:pt>
                <c:pt idx="107">
                  <c:v>113.67719259034233</c:v>
                </c:pt>
                <c:pt idx="108">
                  <c:v>113.07622351258469</c:v>
                </c:pt>
                <c:pt idx="109">
                  <c:v>112.39283165908056</c:v>
                </c:pt>
                <c:pt idx="110">
                  <c:v>111.76049910951291</c:v>
                </c:pt>
                <c:pt idx="111">
                  <c:v>111.14294913829663</c:v>
                </c:pt>
                <c:pt idx="112">
                  <c:v>110.82128622775362</c:v>
                </c:pt>
                <c:pt idx="113">
                  <c:v>110.46960858173097</c:v>
                </c:pt>
                <c:pt idx="114">
                  <c:v>110.19591144496974</c:v>
                </c:pt>
                <c:pt idx="115">
                  <c:v>109.86273075433539</c:v>
                </c:pt>
                <c:pt idx="116">
                  <c:v>109.7889677221706</c:v>
                </c:pt>
                <c:pt idx="117">
                  <c:v>109.79117279902823</c:v>
                </c:pt>
                <c:pt idx="118">
                  <c:v>109.70244521614998</c:v>
                </c:pt>
                <c:pt idx="119">
                  <c:v>109.74404195726049</c:v>
                </c:pt>
                <c:pt idx="120">
                  <c:v>109.97540375920647</c:v>
                </c:pt>
                <c:pt idx="121">
                  <c:v>109.99020774607105</c:v>
                </c:pt>
                <c:pt idx="122">
                  <c:v>110.37444774064187</c:v>
                </c:pt>
                <c:pt idx="123">
                  <c:v>110.69198951239758</c:v>
                </c:pt>
                <c:pt idx="124">
                  <c:v>111.26167004814134</c:v>
                </c:pt>
                <c:pt idx="125">
                  <c:v>111.23702884947011</c:v>
                </c:pt>
                <c:pt idx="126">
                  <c:v>111.15944439770253</c:v>
                </c:pt>
                <c:pt idx="127">
                  <c:v>111.21931330481291</c:v>
                </c:pt>
                <c:pt idx="128">
                  <c:v>111.38707041409846</c:v>
                </c:pt>
                <c:pt idx="129">
                  <c:v>111.79827443102059</c:v>
                </c:pt>
                <c:pt idx="130">
                  <c:v>111.84951570731907</c:v>
                </c:pt>
                <c:pt idx="131">
                  <c:v>112.0900403529065</c:v>
                </c:pt>
                <c:pt idx="132">
                  <c:v>112.22884244811486</c:v>
                </c:pt>
                <c:pt idx="133">
                  <c:v>112.28101499473671</c:v>
                </c:pt>
                <c:pt idx="134">
                  <c:v>112.752826512474</c:v>
                </c:pt>
                <c:pt idx="135">
                  <c:v>113.25787474692461</c:v>
                </c:pt>
                <c:pt idx="136">
                  <c:v>113.26217785807398</c:v>
                </c:pt>
                <c:pt idx="137">
                  <c:v>113.55380462462421</c:v>
                </c:pt>
                <c:pt idx="138">
                  <c:v>113.84207025460502</c:v>
                </c:pt>
                <c:pt idx="139">
                  <c:v>113.9928718214513</c:v>
                </c:pt>
                <c:pt idx="140">
                  <c:v>114.34691510818044</c:v>
                </c:pt>
                <c:pt idx="141">
                  <c:v>114.14653142480719</c:v>
                </c:pt>
                <c:pt idx="142">
                  <c:v>114.34097424577274</c:v>
                </c:pt>
                <c:pt idx="143">
                  <c:v>114.6165232189241</c:v>
                </c:pt>
                <c:pt idx="144">
                  <c:v>115.06167043349456</c:v>
                </c:pt>
                <c:pt idx="145">
                  <c:v>115.41268441560861</c:v>
                </c:pt>
                <c:pt idx="146">
                  <c:v>115.80276893427779</c:v>
                </c:pt>
                <c:pt idx="147">
                  <c:v>116.06186546504964</c:v>
                </c:pt>
                <c:pt idx="148">
                  <c:v>116.42095045663289</c:v>
                </c:pt>
                <c:pt idx="149">
                  <c:v>116.80421636385397</c:v>
                </c:pt>
                <c:pt idx="150">
                  <c:v>116.90477215026465</c:v>
                </c:pt>
                <c:pt idx="151">
                  <c:v>117.38720229053965</c:v>
                </c:pt>
                <c:pt idx="152">
                  <c:v>117.65284982634485</c:v>
                </c:pt>
                <c:pt idx="153">
                  <c:v>117.91565002989701</c:v>
                </c:pt>
                <c:pt idx="154">
                  <c:v>118.33358702421455</c:v>
                </c:pt>
                <c:pt idx="155">
                  <c:v>118.59411792536952</c:v>
                </c:pt>
                <c:pt idx="156">
                  <c:v>118.54652680056836</c:v>
                </c:pt>
                <c:pt idx="157">
                  <c:v>119.22787414106371</c:v>
                </c:pt>
                <c:pt idx="158">
                  <c:v>119.51016679586705</c:v>
                </c:pt>
                <c:pt idx="159">
                  <c:v>119.66865401894526</c:v>
                </c:pt>
                <c:pt idx="160">
                  <c:v>119.89816398450111</c:v>
                </c:pt>
                <c:pt idx="161">
                  <c:v>120.22730917040086</c:v>
                </c:pt>
                <c:pt idx="162">
                  <c:v>120.52094833719009</c:v>
                </c:pt>
                <c:pt idx="163">
                  <c:v>120.82854585457328</c:v>
                </c:pt>
                <c:pt idx="164">
                  <c:v>121.13456984623765</c:v>
                </c:pt>
                <c:pt idx="165">
                  <c:v>121.27254771368854</c:v>
                </c:pt>
                <c:pt idx="166">
                  <c:v>121.71140082538383</c:v>
                </c:pt>
                <c:pt idx="167">
                  <c:v>121.79093345185088</c:v>
                </c:pt>
                <c:pt idx="168">
                  <c:v>122.09750336060137</c:v>
                </c:pt>
                <c:pt idx="169">
                  <c:v>122.35937229383013</c:v>
                </c:pt>
                <c:pt idx="170">
                  <c:v>122.75806303479806</c:v>
                </c:pt>
                <c:pt idx="171">
                  <c:v>123.27624539208514</c:v>
                </c:pt>
                <c:pt idx="172">
                  <c:v>123.71189793105989</c:v>
                </c:pt>
                <c:pt idx="173">
                  <c:v>124.00248638472083</c:v>
                </c:pt>
                <c:pt idx="174">
                  <c:v>124.29547259185804</c:v>
                </c:pt>
                <c:pt idx="175">
                  <c:v>124.62477834160666</c:v>
                </c:pt>
                <c:pt idx="176">
                  <c:v>124.94646266066287</c:v>
                </c:pt>
                <c:pt idx="177">
                  <c:v>125.50658429527137</c:v>
                </c:pt>
                <c:pt idx="178">
                  <c:v>125.7827112982786</c:v>
                </c:pt>
                <c:pt idx="179">
                  <c:v>126.253709292515</c:v>
                </c:pt>
                <c:pt idx="180">
                  <c:v>126.37401443233509</c:v>
                </c:pt>
                <c:pt idx="181">
                  <c:v>126.41275313693592</c:v>
                </c:pt>
                <c:pt idx="182">
                  <c:v>126.32524583930899</c:v>
                </c:pt>
                <c:pt idx="183">
                  <c:v>126.52236472442213</c:v>
                </c:pt>
                <c:pt idx="184">
                  <c:v>126.71868079029099</c:v>
                </c:pt>
                <c:pt idx="185">
                  <c:v>126.95894853372023</c:v>
                </c:pt>
                <c:pt idx="186">
                  <c:v>127.32805270947213</c:v>
                </c:pt>
                <c:pt idx="187">
                  <c:v>127.36476830957737</c:v>
                </c:pt>
                <c:pt idx="188">
                  <c:v>127.49937433620231</c:v>
                </c:pt>
                <c:pt idx="189">
                  <c:v>127.69930844079873</c:v>
                </c:pt>
                <c:pt idx="190">
                  <c:v>127.6004867439557</c:v>
                </c:pt>
                <c:pt idx="191">
                  <c:v>127.85416692089278</c:v>
                </c:pt>
                <c:pt idx="192">
                  <c:v>128.06217203495839</c:v>
                </c:pt>
                <c:pt idx="193">
                  <c:v>128.08719858686686</c:v>
                </c:pt>
                <c:pt idx="194">
                  <c:v>127.97409741173217</c:v>
                </c:pt>
                <c:pt idx="195">
                  <c:v>128.34246299377932</c:v>
                </c:pt>
                <c:pt idx="196">
                  <c:v>128.31942743359667</c:v>
                </c:pt>
                <c:pt idx="197">
                  <c:v>128.24222833506636</c:v>
                </c:pt>
                <c:pt idx="198">
                  <c:v>128.75544391729551</c:v>
                </c:pt>
                <c:pt idx="199">
                  <c:v>128.84412868314737</c:v>
                </c:pt>
                <c:pt idx="200">
                  <c:v>129.25048367183405</c:v>
                </c:pt>
                <c:pt idx="201">
                  <c:v>129.10862015924081</c:v>
                </c:pt>
                <c:pt idx="202">
                  <c:v>129.22675233497301</c:v>
                </c:pt>
                <c:pt idx="203">
                  <c:v>129.43377265743231</c:v>
                </c:pt>
                <c:pt idx="204">
                  <c:v>129.80650557616841</c:v>
                </c:pt>
                <c:pt idx="205">
                  <c:v>129.97607170481771</c:v>
                </c:pt>
                <c:pt idx="206">
                  <c:v>130.39702729949377</c:v>
                </c:pt>
                <c:pt idx="207">
                  <c:v>130.49107489789745</c:v>
                </c:pt>
                <c:pt idx="208">
                  <c:v>130.73487504600155</c:v>
                </c:pt>
                <c:pt idx="209">
                  <c:v>131.05699823957798</c:v>
                </c:pt>
                <c:pt idx="210">
                  <c:v>130.89246311152615</c:v>
                </c:pt>
                <c:pt idx="211">
                  <c:v>131.03818015649196</c:v>
                </c:pt>
                <c:pt idx="212">
                  <c:v>131.24963204117969</c:v>
                </c:pt>
                <c:pt idx="213">
                  <c:v>131.57573721820776</c:v>
                </c:pt>
                <c:pt idx="214">
                  <c:v>131.84048559645939</c:v>
                </c:pt>
                <c:pt idx="215">
                  <c:v>132.11213822021185</c:v>
                </c:pt>
                <c:pt idx="216">
                  <c:v>132.21502753455923</c:v>
                </c:pt>
                <c:pt idx="217">
                  <c:v>132.67375845074298</c:v>
                </c:pt>
                <c:pt idx="218">
                  <c:v>133.13029499432568</c:v>
                </c:pt>
                <c:pt idx="219">
                  <c:v>133.25444296226172</c:v>
                </c:pt>
                <c:pt idx="220">
                  <c:v>133.65662329087812</c:v>
                </c:pt>
                <c:pt idx="221">
                  <c:v>134.08688088453127</c:v>
                </c:pt>
                <c:pt idx="222">
                  <c:v>134.29137500243522</c:v>
                </c:pt>
                <c:pt idx="223">
                  <c:v>134.67597894173008</c:v>
                </c:pt>
                <c:pt idx="224">
                  <c:v>134.79533140271363</c:v>
                </c:pt>
                <c:pt idx="225">
                  <c:v>134.99356353051218</c:v>
                </c:pt>
                <c:pt idx="226">
                  <c:v>135.23529775709432</c:v>
                </c:pt>
                <c:pt idx="227">
                  <c:v>135.5000675438591</c:v>
                </c:pt>
                <c:pt idx="228">
                  <c:v>135.70186418910225</c:v>
                </c:pt>
                <c:pt idx="229">
                  <c:v>136.09735435734962</c:v>
                </c:pt>
                <c:pt idx="230">
                  <c:v>136.25629115920464</c:v>
                </c:pt>
                <c:pt idx="231">
                  <c:v>136.51503444950899</c:v>
                </c:pt>
                <c:pt idx="232">
                  <c:v>136.84977796160553</c:v>
                </c:pt>
                <c:pt idx="233">
                  <c:v>137.05814702039524</c:v>
                </c:pt>
                <c:pt idx="234">
                  <c:v>137.38733502332136</c:v>
                </c:pt>
                <c:pt idx="235">
                  <c:v>137.70160129256041</c:v>
                </c:pt>
                <c:pt idx="236">
                  <c:v>137.84173071558595</c:v>
                </c:pt>
                <c:pt idx="237">
                  <c:v>137.86211162013419</c:v>
                </c:pt>
                <c:pt idx="238">
                  <c:v>138.22182816285627</c:v>
                </c:pt>
                <c:pt idx="239">
                  <c:v>138.29611570359398</c:v>
                </c:pt>
                <c:pt idx="240">
                  <c:v>138.70273829869544</c:v>
                </c:pt>
                <c:pt idx="241">
                  <c:v>138.87802050036407</c:v>
                </c:pt>
                <c:pt idx="242">
                  <c:v>138.20325627767184</c:v>
                </c:pt>
                <c:pt idx="243">
                  <c:v>123.39714997027428</c:v>
                </c:pt>
                <c:pt idx="244">
                  <c:v>125.95914955965898</c:v>
                </c:pt>
                <c:pt idx="245">
                  <c:v>128.40897924423237</c:v>
                </c:pt>
                <c:pt idx="246">
                  <c:v>128.65307911152101</c:v>
                </c:pt>
                <c:pt idx="247">
                  <c:v>129.53255153724899</c:v>
                </c:pt>
                <c:pt idx="248">
                  <c:v>130.27485961902696</c:v>
                </c:pt>
                <c:pt idx="249">
                  <c:v>131.20994065774232</c:v>
                </c:pt>
                <c:pt idx="250">
                  <c:v>131.59511192263651</c:v>
                </c:pt>
                <c:pt idx="251">
                  <c:v>132.19894974116039</c:v>
                </c:pt>
                <c:pt idx="252">
                  <c:v>132.64945978828266</c:v>
                </c:pt>
                <c:pt idx="253">
                  <c:v>132.25733075660472</c:v>
                </c:pt>
                <c:pt idx="254">
                  <c:v>133.71060485686377</c:v>
                </c:pt>
                <c:pt idx="255">
                  <c:v>134.33866640805184</c:v>
                </c:pt>
                <c:pt idx="256">
                  <c:v>134.95791835606596</c:v>
                </c:pt>
                <c:pt idx="257">
                  <c:v>135.59967065143323</c:v>
                </c:pt>
                <c:pt idx="258">
                  <c:v>136.82054463685702</c:v>
                </c:pt>
                <c:pt idx="259">
                  <c:v>137.04761403191023</c:v>
                </c:pt>
                <c:pt idx="260">
                  <c:v>137.6645110434745</c:v>
                </c:pt>
                <c:pt idx="261">
                  <c:v>139.09355070681278</c:v>
                </c:pt>
                <c:pt idx="262">
                  <c:v>139.58330255859565</c:v>
                </c:pt>
                <c:pt idx="263">
                  <c:v>140.3268416298815</c:v>
                </c:pt>
                <c:pt idx="264">
                  <c:v>140.4761446008051</c:v>
                </c:pt>
                <c:pt idx="265">
                  <c:v>141.55202943071123</c:v>
                </c:pt>
                <c:pt idx="266">
                  <c:v>142.01783586050126</c:v>
                </c:pt>
                <c:pt idx="267">
                  <c:v>143.07549134143389</c:v>
                </c:pt>
                <c:pt idx="268">
                  <c:v>143.49013142472157</c:v>
                </c:pt>
                <c:pt idx="269">
                  <c:v>143.6520654184219</c:v>
                </c:pt>
                <c:pt idx="270">
                  <c:v>144.88303351781047</c:v>
                </c:pt>
                <c:pt idx="271">
                  <c:v>145.34521120461639</c:v>
                </c:pt>
                <c:pt idx="272">
                  <c:v>145.90301001554474</c:v>
                </c:pt>
                <c:pt idx="273">
                  <c:v>146.06183977483383</c:v>
                </c:pt>
                <c:pt idx="274">
                  <c:v>146.30441963768661</c:v>
                </c:pt>
                <c:pt idx="275">
                  <c:v>146.50420388269077</c:v>
                </c:pt>
                <c:pt idx="276">
                  <c:v>147.54542832975704</c:v>
                </c:pt>
                <c:pt idx="277">
                  <c:v>147.82808492928447</c:v>
                </c:pt>
                <c:pt idx="278">
                  <c:v>148.23100385160561</c:v>
                </c:pt>
                <c:pt idx="279">
                  <c:v>148.29363445691635</c:v>
                </c:pt>
                <c:pt idx="280">
                  <c:v>148.65064282272101</c:v>
                </c:pt>
                <c:pt idx="281">
                  <c:v>149.11090444759722</c:v>
                </c:pt>
                <c:pt idx="282">
                  <c:v>148.79319140773606</c:v>
                </c:pt>
                <c:pt idx="283">
                  <c:v>149.16604207329462</c:v>
                </c:pt>
                <c:pt idx="284">
                  <c:v>149.50591292429803</c:v>
                </c:pt>
                <c:pt idx="285">
                  <c:v>149.56971029357709</c:v>
                </c:pt>
                <c:pt idx="286">
                  <c:v>149.67432299323556</c:v>
                </c:pt>
                <c:pt idx="287">
                  <c:v>149.96381961272428</c:v>
                </c:pt>
                <c:pt idx="288">
                  <c:v>150.37476672748826</c:v>
                </c:pt>
                <c:pt idx="289">
                  <c:v>150.59340116834821</c:v>
                </c:pt>
                <c:pt idx="290">
                  <c:v>150.81266716034699</c:v>
                </c:pt>
                <c:pt idx="291">
                  <c:v>150.95205798966782</c:v>
                </c:pt>
                <c:pt idx="292">
                  <c:v>151.24379179878395</c:v>
                </c:pt>
                <c:pt idx="293">
                  <c:v>150.97064057910885</c:v>
                </c:pt>
                <c:pt idx="294">
                  <c:v>150.72056773664278</c:v>
                </c:pt>
                <c:pt idx="295">
                  <c:v>151.61269259366063</c:v>
                </c:pt>
                <c:pt idx="296">
                  <c:v>152.06774124557728</c:v>
                </c:pt>
                <c:pt idx="297">
                  <c:v>152.07767479569321</c:v>
                </c:pt>
                <c:pt idx="298">
                  <c:v>152.18565933617768</c:v>
                </c:pt>
                <c:pt idx="299">
                  <c:v>152.57576526336004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5F-428E-9991-F7362C618463}"/>
            </c:ext>
          </c:extLst>
        </c:ser>
        <c:ser>
          <c:idx val="0"/>
          <c:order val="2"/>
          <c:tx>
            <c:v>High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Data4!$P$122:$P$422</c:f>
              <c:numCache>
                <c:formatCode>m/d/yyyy</c:formatCode>
                <c:ptCount val="3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</c:numCache>
            </c:numRef>
          </c:cat>
          <c:val>
            <c:numRef>
              <c:f>Data4!$V$122:$V$422</c:f>
              <c:numCache>
                <c:formatCode>0</c:formatCode>
                <c:ptCount val="301"/>
                <c:pt idx="0">
                  <c:v>100</c:v>
                </c:pt>
                <c:pt idx="1">
                  <c:v>100.24363502311407</c:v>
                </c:pt>
                <c:pt idx="2">
                  <c:v>100.67860911168951</c:v>
                </c:pt>
                <c:pt idx="3">
                  <c:v>100.99346443414473</c:v>
                </c:pt>
                <c:pt idx="4">
                  <c:v>101.3835725918378</c:v>
                </c:pt>
                <c:pt idx="5">
                  <c:v>102.0680241177399</c:v>
                </c:pt>
                <c:pt idx="6">
                  <c:v>102.31204016786781</c:v>
                </c:pt>
                <c:pt idx="7">
                  <c:v>102.59180925279652</c:v>
                </c:pt>
                <c:pt idx="8">
                  <c:v>103.04662849834396</c:v>
                </c:pt>
                <c:pt idx="9">
                  <c:v>103.0207186614013</c:v>
                </c:pt>
                <c:pt idx="10">
                  <c:v>103.28213494516227</c:v>
                </c:pt>
                <c:pt idx="11">
                  <c:v>103.46960023598272</c:v>
                </c:pt>
                <c:pt idx="12">
                  <c:v>103.50906828416868</c:v>
                </c:pt>
                <c:pt idx="13">
                  <c:v>103.50113022137988</c:v>
                </c:pt>
                <c:pt idx="14">
                  <c:v>103.33824117295356</c:v>
                </c:pt>
                <c:pt idx="15">
                  <c:v>102.8875497200563</c:v>
                </c:pt>
                <c:pt idx="16">
                  <c:v>102.56399428078453</c:v>
                </c:pt>
                <c:pt idx="17">
                  <c:v>102.22237181060545</c:v>
                </c:pt>
                <c:pt idx="18">
                  <c:v>101.67032717202066</c:v>
                </c:pt>
                <c:pt idx="19">
                  <c:v>101.43983758088488</c:v>
                </c:pt>
                <c:pt idx="20">
                  <c:v>100.76926178873767</c:v>
                </c:pt>
                <c:pt idx="21">
                  <c:v>99.962818113897228</c:v>
                </c:pt>
                <c:pt idx="22">
                  <c:v>99.38575270140214</c:v>
                </c:pt>
                <c:pt idx="23">
                  <c:v>98.690886437121179</c:v>
                </c:pt>
                <c:pt idx="24">
                  <c:v>98.111630119296393</c:v>
                </c:pt>
                <c:pt idx="25">
                  <c:v>97.820970012221437</c:v>
                </c:pt>
                <c:pt idx="26">
                  <c:v>97.612834005898932</c:v>
                </c:pt>
                <c:pt idx="27">
                  <c:v>97.302805025619307</c:v>
                </c:pt>
                <c:pt idx="28">
                  <c:v>97.241046897122402</c:v>
                </c:pt>
                <c:pt idx="29">
                  <c:v>96.93492344373486</c:v>
                </c:pt>
                <c:pt idx="30">
                  <c:v>96.758634945321049</c:v>
                </c:pt>
                <c:pt idx="31">
                  <c:v>96.771843881801615</c:v>
                </c:pt>
                <c:pt idx="32">
                  <c:v>96.421076763289832</c:v>
                </c:pt>
                <c:pt idx="33">
                  <c:v>96.066594631392888</c:v>
                </c:pt>
                <c:pt idx="34">
                  <c:v>95.970861594159885</c:v>
                </c:pt>
                <c:pt idx="35">
                  <c:v>95.531981978692343</c:v>
                </c:pt>
                <c:pt idx="36">
                  <c:v>95.310001990866141</c:v>
                </c:pt>
                <c:pt idx="37">
                  <c:v>94.987049844366354</c:v>
                </c:pt>
                <c:pt idx="38">
                  <c:v>94.69010279156268</c:v>
                </c:pt>
                <c:pt idx="39">
                  <c:v>94.638695896942366</c:v>
                </c:pt>
                <c:pt idx="40">
                  <c:v>94.506289009625078</c:v>
                </c:pt>
                <c:pt idx="41">
                  <c:v>94.197688880647419</c:v>
                </c:pt>
                <c:pt idx="42">
                  <c:v>94.114497982620733</c:v>
                </c:pt>
                <c:pt idx="43">
                  <c:v>94.230171433579216</c:v>
                </c:pt>
                <c:pt idx="44">
                  <c:v>94.280625760664876</c:v>
                </c:pt>
                <c:pt idx="45">
                  <c:v>94.362673577649986</c:v>
                </c:pt>
                <c:pt idx="46">
                  <c:v>94.391822144210465</c:v>
                </c:pt>
                <c:pt idx="47">
                  <c:v>94.646633959731162</c:v>
                </c:pt>
                <c:pt idx="48">
                  <c:v>94.9265935581668</c:v>
                </c:pt>
                <c:pt idx="49">
                  <c:v>94.928593949989576</c:v>
                </c:pt>
                <c:pt idx="50">
                  <c:v>95.096722119856508</c:v>
                </c:pt>
                <c:pt idx="51">
                  <c:v>95.603615057298526</c:v>
                </c:pt>
                <c:pt idx="52">
                  <c:v>95.589358296529809</c:v>
                </c:pt>
                <c:pt idx="53">
                  <c:v>95.729036449361686</c:v>
                </c:pt>
                <c:pt idx="54">
                  <c:v>96.27520692148272</c:v>
                </c:pt>
                <c:pt idx="55">
                  <c:v>96.227134013233723</c:v>
                </c:pt>
                <c:pt idx="56">
                  <c:v>96.179092857235858</c:v>
                </c:pt>
                <c:pt idx="57">
                  <c:v>96.782385629185143</c:v>
                </c:pt>
                <c:pt idx="58">
                  <c:v>96.95092657831708</c:v>
                </c:pt>
                <c:pt idx="59">
                  <c:v>97.055518493622401</c:v>
                </c:pt>
                <c:pt idx="60">
                  <c:v>97.513766982294626</c:v>
                </c:pt>
                <c:pt idx="61">
                  <c:v>97.754068019037391</c:v>
                </c:pt>
                <c:pt idx="62">
                  <c:v>98.040695590215591</c:v>
                </c:pt>
                <c:pt idx="63">
                  <c:v>98.944840941860662</c:v>
                </c:pt>
                <c:pt idx="64">
                  <c:v>98.899403470457543</c:v>
                </c:pt>
                <c:pt idx="65">
                  <c:v>99.110301922630555</c:v>
                </c:pt>
                <c:pt idx="66">
                  <c:v>99.851113694333137</c:v>
                </c:pt>
                <c:pt idx="67">
                  <c:v>100.07579262350752</c:v>
                </c:pt>
                <c:pt idx="68">
                  <c:v>100.78386782426909</c:v>
                </c:pt>
                <c:pt idx="69">
                  <c:v>101.14441463613669</c:v>
                </c:pt>
                <c:pt idx="70">
                  <c:v>101.72998965194135</c:v>
                </c:pt>
                <c:pt idx="71">
                  <c:v>102.24767835477616</c:v>
                </c:pt>
                <c:pt idx="72">
                  <c:v>102.74580767089935</c:v>
                </c:pt>
                <c:pt idx="73">
                  <c:v>103.26502048178961</c:v>
                </c:pt>
                <c:pt idx="74">
                  <c:v>103.97941438053104</c:v>
                </c:pt>
                <c:pt idx="75">
                  <c:v>104.1324284788481</c:v>
                </c:pt>
                <c:pt idx="76">
                  <c:v>104.66240530287998</c:v>
                </c:pt>
                <c:pt idx="77">
                  <c:v>105.286305285829</c:v>
                </c:pt>
                <c:pt idx="78">
                  <c:v>105.42449108285655</c:v>
                </c:pt>
                <c:pt idx="79">
                  <c:v>105.79624643938195</c:v>
                </c:pt>
                <c:pt idx="80">
                  <c:v>106.40458781926492</c:v>
                </c:pt>
                <c:pt idx="81">
                  <c:v>106.36464348731162</c:v>
                </c:pt>
                <c:pt idx="82">
                  <c:v>106.9454239131919</c:v>
                </c:pt>
                <c:pt idx="83">
                  <c:v>107.45495228747981</c:v>
                </c:pt>
                <c:pt idx="84">
                  <c:v>107.65378488421385</c:v>
                </c:pt>
                <c:pt idx="85">
                  <c:v>108.28028855175759</c:v>
                </c:pt>
                <c:pt idx="86">
                  <c:v>108.82185494746115</c:v>
                </c:pt>
                <c:pt idx="87">
                  <c:v>109.02713325117968</c:v>
                </c:pt>
                <c:pt idx="88">
                  <c:v>109.37977375250962</c:v>
                </c:pt>
                <c:pt idx="89">
                  <c:v>109.97052438525262</c:v>
                </c:pt>
                <c:pt idx="90">
                  <c:v>110.02694813555544</c:v>
                </c:pt>
                <c:pt idx="91">
                  <c:v>110.33529424652384</c:v>
                </c:pt>
                <c:pt idx="92">
                  <c:v>110.52803041103607</c:v>
                </c:pt>
                <c:pt idx="93">
                  <c:v>110.71517817934497</c:v>
                </c:pt>
                <c:pt idx="94">
                  <c:v>110.94995432438675</c:v>
                </c:pt>
                <c:pt idx="95">
                  <c:v>111.17126751493865</c:v>
                </c:pt>
                <c:pt idx="96">
                  <c:v>111.59036547793649</c:v>
                </c:pt>
                <c:pt idx="97">
                  <c:v>112.08570059595799</c:v>
                </c:pt>
                <c:pt idx="98">
                  <c:v>111.96332742000577</c:v>
                </c:pt>
                <c:pt idx="99">
                  <c:v>112.27164177872302</c:v>
                </c:pt>
                <c:pt idx="100">
                  <c:v>112.50492556796046</c:v>
                </c:pt>
                <c:pt idx="101">
                  <c:v>112.37232816713623</c:v>
                </c:pt>
                <c:pt idx="102">
                  <c:v>112.33860727640939</c:v>
                </c:pt>
                <c:pt idx="103">
                  <c:v>112.47393537083295</c:v>
                </c:pt>
                <c:pt idx="104">
                  <c:v>111.92570100238683</c:v>
                </c:pt>
                <c:pt idx="105">
                  <c:v>111.8471459330288</c:v>
                </c:pt>
                <c:pt idx="106">
                  <c:v>111.24102721072668</c:v>
                </c:pt>
                <c:pt idx="107">
                  <c:v>110.41073759526867</c:v>
                </c:pt>
                <c:pt idx="108">
                  <c:v>108.81401214142579</c:v>
                </c:pt>
                <c:pt idx="109">
                  <c:v>107.16727689201346</c:v>
                </c:pt>
                <c:pt idx="110">
                  <c:v>105.80526407871002</c:v>
                </c:pt>
                <c:pt idx="111">
                  <c:v>103.9095276757384</c:v>
                </c:pt>
                <c:pt idx="112">
                  <c:v>103.11022825740788</c:v>
                </c:pt>
                <c:pt idx="113">
                  <c:v>102.15407271837056</c:v>
                </c:pt>
                <c:pt idx="114">
                  <c:v>101.29784151371872</c:v>
                </c:pt>
                <c:pt idx="115">
                  <c:v>100.71734685809888</c:v>
                </c:pt>
                <c:pt idx="116">
                  <c:v>100.31091804331199</c:v>
                </c:pt>
                <c:pt idx="117">
                  <c:v>100.17146215623825</c:v>
                </c:pt>
                <c:pt idx="118">
                  <c:v>100.13466129714932</c:v>
                </c:pt>
                <c:pt idx="119">
                  <c:v>100.15218853978701</c:v>
                </c:pt>
                <c:pt idx="120">
                  <c:v>100.61986744705234</c:v>
                </c:pt>
                <c:pt idx="121">
                  <c:v>100.58821045265056</c:v>
                </c:pt>
                <c:pt idx="122">
                  <c:v>100.95602853003271</c:v>
                </c:pt>
                <c:pt idx="123">
                  <c:v>101.43910727910833</c:v>
                </c:pt>
                <c:pt idx="124">
                  <c:v>101.74415115595659</c:v>
                </c:pt>
                <c:pt idx="125">
                  <c:v>101.98470621070858</c:v>
                </c:pt>
                <c:pt idx="126">
                  <c:v>102.41755289845662</c:v>
                </c:pt>
                <c:pt idx="127">
                  <c:v>102.60130317589191</c:v>
                </c:pt>
                <c:pt idx="128">
                  <c:v>102.91888919194649</c:v>
                </c:pt>
                <c:pt idx="129">
                  <c:v>103.34163866382717</c:v>
                </c:pt>
                <c:pt idx="130">
                  <c:v>103.4798244608547</c:v>
                </c:pt>
                <c:pt idx="131">
                  <c:v>103.83109961538499</c:v>
                </c:pt>
                <c:pt idx="132">
                  <c:v>104.29179302739615</c:v>
                </c:pt>
                <c:pt idx="133">
                  <c:v>104.75651897530408</c:v>
                </c:pt>
                <c:pt idx="134">
                  <c:v>105.392262547934</c:v>
                </c:pt>
                <c:pt idx="135">
                  <c:v>106.18530677278693</c:v>
                </c:pt>
                <c:pt idx="136">
                  <c:v>106.36781871242718</c:v>
                </c:pt>
                <c:pt idx="137">
                  <c:v>106.83718048900374</c:v>
                </c:pt>
                <c:pt idx="138">
                  <c:v>107.54230273040784</c:v>
                </c:pt>
                <c:pt idx="139">
                  <c:v>107.91062884380847</c:v>
                </c:pt>
                <c:pt idx="140">
                  <c:v>108.65852136751866</c:v>
                </c:pt>
                <c:pt idx="141">
                  <c:v>108.60400275228513</c:v>
                </c:pt>
                <c:pt idx="142">
                  <c:v>108.94210072258599</c:v>
                </c:pt>
                <c:pt idx="143">
                  <c:v>109.44737429521911</c:v>
                </c:pt>
                <c:pt idx="144">
                  <c:v>110.09978779970555</c:v>
                </c:pt>
                <c:pt idx="145">
                  <c:v>110.71435262081495</c:v>
                </c:pt>
                <c:pt idx="146">
                  <c:v>111.42455522240388</c:v>
                </c:pt>
                <c:pt idx="147">
                  <c:v>111.85873550470046</c:v>
                </c:pt>
                <c:pt idx="148">
                  <c:v>112.43208590381037</c:v>
                </c:pt>
                <c:pt idx="149">
                  <c:v>112.90376559472126</c:v>
                </c:pt>
                <c:pt idx="150">
                  <c:v>112.99359271323939</c:v>
                </c:pt>
                <c:pt idx="151">
                  <c:v>113.52201367696469</c:v>
                </c:pt>
                <c:pt idx="152">
                  <c:v>113.79854403227556</c:v>
                </c:pt>
                <c:pt idx="153">
                  <c:v>114.03208183952222</c:v>
                </c:pt>
                <c:pt idx="154">
                  <c:v>114.40720293467007</c:v>
                </c:pt>
                <c:pt idx="155">
                  <c:v>114.43641500573287</c:v>
                </c:pt>
                <c:pt idx="156">
                  <c:v>114.60943302227771</c:v>
                </c:pt>
                <c:pt idx="157">
                  <c:v>115.31909583559701</c:v>
                </c:pt>
                <c:pt idx="158">
                  <c:v>115.76680257688572</c:v>
                </c:pt>
                <c:pt idx="159">
                  <c:v>115.72282570903572</c:v>
                </c:pt>
                <c:pt idx="160">
                  <c:v>116.00811968566542</c:v>
                </c:pt>
                <c:pt idx="161">
                  <c:v>116.40461004584073</c:v>
                </c:pt>
                <c:pt idx="162">
                  <c:v>116.57381779224694</c:v>
                </c:pt>
                <c:pt idx="163">
                  <c:v>116.89505531718436</c:v>
                </c:pt>
                <c:pt idx="164">
                  <c:v>117.26195257928298</c:v>
                </c:pt>
                <c:pt idx="165">
                  <c:v>117.39655037193002</c:v>
                </c:pt>
                <c:pt idx="166">
                  <c:v>117.85635472090883</c:v>
                </c:pt>
                <c:pt idx="167">
                  <c:v>117.90010932300072</c:v>
                </c:pt>
                <c:pt idx="168">
                  <c:v>118.14317280559401</c:v>
                </c:pt>
                <c:pt idx="169">
                  <c:v>118.62047264495936</c:v>
                </c:pt>
                <c:pt idx="170">
                  <c:v>119.20598415626174</c:v>
                </c:pt>
                <c:pt idx="171">
                  <c:v>120.02630356485702</c:v>
                </c:pt>
                <c:pt idx="172">
                  <c:v>120.72186837866337</c:v>
                </c:pt>
                <c:pt idx="173">
                  <c:v>121.05333012847281</c:v>
                </c:pt>
                <c:pt idx="174">
                  <c:v>121.46674443851384</c:v>
                </c:pt>
                <c:pt idx="175">
                  <c:v>122.04561972932476</c:v>
                </c:pt>
                <c:pt idx="176">
                  <c:v>122.49262792108804</c:v>
                </c:pt>
                <c:pt idx="177">
                  <c:v>123.16244165920753</c:v>
                </c:pt>
                <c:pt idx="178">
                  <c:v>123.48390144990307</c:v>
                </c:pt>
                <c:pt idx="179">
                  <c:v>124.03331065164195</c:v>
                </c:pt>
                <c:pt idx="180">
                  <c:v>124.08640041557346</c:v>
                </c:pt>
                <c:pt idx="181">
                  <c:v>123.5518830196264</c:v>
                </c:pt>
                <c:pt idx="182">
                  <c:v>123.14561296609527</c:v>
                </c:pt>
                <c:pt idx="183">
                  <c:v>122.69962084636896</c:v>
                </c:pt>
                <c:pt idx="184">
                  <c:v>122.53542995564528</c:v>
                </c:pt>
                <c:pt idx="185">
                  <c:v>122.4415385489793</c:v>
                </c:pt>
                <c:pt idx="186">
                  <c:v>122.55429079283149</c:v>
                </c:pt>
                <c:pt idx="187">
                  <c:v>122.37844682593386</c:v>
                </c:pt>
                <c:pt idx="188">
                  <c:v>122.13960639274424</c:v>
                </c:pt>
                <c:pt idx="189">
                  <c:v>122.10426613720846</c:v>
                </c:pt>
                <c:pt idx="190">
                  <c:v>121.8254813720656</c:v>
                </c:pt>
                <c:pt idx="191">
                  <c:v>121.9984358841081</c:v>
                </c:pt>
                <c:pt idx="192">
                  <c:v>121.81697176875599</c:v>
                </c:pt>
                <c:pt idx="193">
                  <c:v>121.52043749521732</c:v>
                </c:pt>
                <c:pt idx="194">
                  <c:v>121.10505454560464</c:v>
                </c:pt>
                <c:pt idx="195">
                  <c:v>121.24739988753355</c:v>
                </c:pt>
                <c:pt idx="196">
                  <c:v>120.8425586853044</c:v>
                </c:pt>
                <c:pt idx="197">
                  <c:v>120.56158301483183</c:v>
                </c:pt>
                <c:pt idx="198">
                  <c:v>121.0295794446087</c:v>
                </c:pt>
                <c:pt idx="199">
                  <c:v>120.8324297171859</c:v>
                </c:pt>
                <c:pt idx="200">
                  <c:v>121.2304124331655</c:v>
                </c:pt>
                <c:pt idx="201">
                  <c:v>120.81086993865146</c:v>
                </c:pt>
                <c:pt idx="202">
                  <c:v>120.88348733704348</c:v>
                </c:pt>
                <c:pt idx="203">
                  <c:v>120.94845244290711</c:v>
                </c:pt>
                <c:pt idx="204">
                  <c:v>121.45305921826592</c:v>
                </c:pt>
                <c:pt idx="205">
                  <c:v>121.71056997513483</c:v>
                </c:pt>
                <c:pt idx="206">
                  <c:v>122.31243389578212</c:v>
                </c:pt>
                <c:pt idx="207">
                  <c:v>122.28531747329558</c:v>
                </c:pt>
                <c:pt idx="208">
                  <c:v>122.82002538274959</c:v>
                </c:pt>
                <c:pt idx="209">
                  <c:v>123.33631698653356</c:v>
                </c:pt>
                <c:pt idx="210">
                  <c:v>123.36102023793232</c:v>
                </c:pt>
                <c:pt idx="211">
                  <c:v>123.56331383004229</c:v>
                </c:pt>
                <c:pt idx="212">
                  <c:v>124.25833885557903</c:v>
                </c:pt>
                <c:pt idx="213">
                  <c:v>124.49292448711384</c:v>
                </c:pt>
                <c:pt idx="214">
                  <c:v>124.83165750243781</c:v>
                </c:pt>
                <c:pt idx="215">
                  <c:v>125.06411573314517</c:v>
                </c:pt>
                <c:pt idx="216">
                  <c:v>125.09802713737896</c:v>
                </c:pt>
                <c:pt idx="217">
                  <c:v>125.84769778715388</c:v>
                </c:pt>
                <c:pt idx="218">
                  <c:v>126.5022386924677</c:v>
                </c:pt>
                <c:pt idx="219">
                  <c:v>126.73463341867281</c:v>
                </c:pt>
                <c:pt idx="220">
                  <c:v>127.38412571605295</c:v>
                </c:pt>
                <c:pt idx="221">
                  <c:v>128.07118092654974</c:v>
                </c:pt>
                <c:pt idx="222">
                  <c:v>128.38051135730396</c:v>
                </c:pt>
                <c:pt idx="223">
                  <c:v>128.89429453324666</c:v>
                </c:pt>
                <c:pt idx="224">
                  <c:v>129.18736781140942</c:v>
                </c:pt>
                <c:pt idx="225">
                  <c:v>129.63767823729285</c:v>
                </c:pt>
                <c:pt idx="226">
                  <c:v>129.94269036188996</c:v>
                </c:pt>
                <c:pt idx="227">
                  <c:v>130.32117719566023</c:v>
                </c:pt>
                <c:pt idx="228">
                  <c:v>130.53794981429698</c:v>
                </c:pt>
                <c:pt idx="229">
                  <c:v>131.02493409026468</c:v>
                </c:pt>
                <c:pt idx="230">
                  <c:v>131.16362792331071</c:v>
                </c:pt>
                <c:pt idx="231">
                  <c:v>131.72567452100935</c:v>
                </c:pt>
                <c:pt idx="232">
                  <c:v>132.1020657062034</c:v>
                </c:pt>
                <c:pt idx="233">
                  <c:v>132.39190025474832</c:v>
                </c:pt>
                <c:pt idx="234">
                  <c:v>132.72091708121877</c:v>
                </c:pt>
                <c:pt idx="235">
                  <c:v>133.07860619048239</c:v>
                </c:pt>
                <c:pt idx="236">
                  <c:v>133.09013225765173</c:v>
                </c:pt>
                <c:pt idx="237">
                  <c:v>132.8999680254831</c:v>
                </c:pt>
                <c:pt idx="238">
                  <c:v>133.30671436278155</c:v>
                </c:pt>
                <c:pt idx="239">
                  <c:v>133.22949288797204</c:v>
                </c:pt>
                <c:pt idx="240">
                  <c:v>133.54774570130087</c:v>
                </c:pt>
                <c:pt idx="241">
                  <c:v>133.64986094101607</c:v>
                </c:pt>
                <c:pt idx="242">
                  <c:v>133.24263831995032</c:v>
                </c:pt>
                <c:pt idx="243">
                  <c:v>124.43685001157372</c:v>
                </c:pt>
                <c:pt idx="244">
                  <c:v>124.32365323620532</c:v>
                </c:pt>
                <c:pt idx="245">
                  <c:v>124.45355169568136</c:v>
                </c:pt>
                <c:pt idx="246">
                  <c:v>124.47361911841146</c:v>
                </c:pt>
                <c:pt idx="247">
                  <c:v>124.78977628316406</c:v>
                </c:pt>
                <c:pt idx="248">
                  <c:v>125.24259513688874</c:v>
                </c:pt>
                <c:pt idx="249">
                  <c:v>126.39536061507921</c:v>
                </c:pt>
                <c:pt idx="250">
                  <c:v>127.00563888228267</c:v>
                </c:pt>
                <c:pt idx="251">
                  <c:v>127.75403944201133</c:v>
                </c:pt>
                <c:pt idx="252">
                  <c:v>128.15075206794475</c:v>
                </c:pt>
                <c:pt idx="253">
                  <c:v>128.08635850260194</c:v>
                </c:pt>
                <c:pt idx="254">
                  <c:v>129.78183345753754</c:v>
                </c:pt>
                <c:pt idx="255">
                  <c:v>130.33556096543356</c:v>
                </c:pt>
                <c:pt idx="256">
                  <c:v>131.09453502479693</c:v>
                </c:pt>
                <c:pt idx="257">
                  <c:v>131.76920685734319</c:v>
                </c:pt>
                <c:pt idx="258">
                  <c:v>133.08155914983982</c:v>
                </c:pt>
                <c:pt idx="259">
                  <c:v>133.64487583758469</c:v>
                </c:pt>
                <c:pt idx="260">
                  <c:v>134.64875501010835</c:v>
                </c:pt>
                <c:pt idx="261">
                  <c:v>136.86407782095731</c:v>
                </c:pt>
                <c:pt idx="262">
                  <c:v>137.79035449165761</c:v>
                </c:pt>
                <c:pt idx="263">
                  <c:v>138.73727012560875</c:v>
                </c:pt>
                <c:pt idx="264">
                  <c:v>138.983604090071</c:v>
                </c:pt>
                <c:pt idx="265">
                  <c:v>140.73864626817382</c:v>
                </c:pt>
                <c:pt idx="266">
                  <c:v>141.37572343535228</c:v>
                </c:pt>
                <c:pt idx="267">
                  <c:v>142.77939520217134</c:v>
                </c:pt>
                <c:pt idx="268">
                  <c:v>143.41110623890461</c:v>
                </c:pt>
                <c:pt idx="269">
                  <c:v>143.70284592251878</c:v>
                </c:pt>
                <c:pt idx="270">
                  <c:v>145.30198454744948</c:v>
                </c:pt>
                <c:pt idx="271">
                  <c:v>145.81529143962487</c:v>
                </c:pt>
                <c:pt idx="272">
                  <c:v>146.35888997940231</c:v>
                </c:pt>
                <c:pt idx="273">
                  <c:v>146.39153129358988</c:v>
                </c:pt>
                <c:pt idx="274">
                  <c:v>146.51317416776558</c:v>
                </c:pt>
                <c:pt idx="275">
                  <c:v>146.49310674503545</c:v>
                </c:pt>
                <c:pt idx="276">
                  <c:v>147.28237245200094</c:v>
                </c:pt>
                <c:pt idx="277">
                  <c:v>147.46040732422827</c:v>
                </c:pt>
                <c:pt idx="278">
                  <c:v>147.62545552573314</c:v>
                </c:pt>
                <c:pt idx="279">
                  <c:v>147.73103176082427</c:v>
                </c:pt>
                <c:pt idx="280">
                  <c:v>147.85842179245904</c:v>
                </c:pt>
                <c:pt idx="281">
                  <c:v>148.21030023976124</c:v>
                </c:pt>
                <c:pt idx="282">
                  <c:v>147.93503997449659</c:v>
                </c:pt>
                <c:pt idx="283">
                  <c:v>147.98247783772251</c:v>
                </c:pt>
                <c:pt idx="284">
                  <c:v>148.21525359094147</c:v>
                </c:pt>
                <c:pt idx="285">
                  <c:v>148.11574203582097</c:v>
                </c:pt>
                <c:pt idx="286">
                  <c:v>148.19813912756879</c:v>
                </c:pt>
                <c:pt idx="287">
                  <c:v>148.36842645051428</c:v>
                </c:pt>
                <c:pt idx="288">
                  <c:v>147.95018579829764</c:v>
                </c:pt>
                <c:pt idx="289">
                  <c:v>148.15457503898384</c:v>
                </c:pt>
                <c:pt idx="290">
                  <c:v>148.41627709300522</c:v>
                </c:pt>
                <c:pt idx="291">
                  <c:v>148.37490390974997</c:v>
                </c:pt>
                <c:pt idx="292">
                  <c:v>148.65384743614862</c:v>
                </c:pt>
                <c:pt idx="293">
                  <c:v>148.65835625581266</c:v>
                </c:pt>
                <c:pt idx="294">
                  <c:v>148.26993096743078</c:v>
                </c:pt>
                <c:pt idx="295">
                  <c:v>149.59098337674396</c:v>
                </c:pt>
                <c:pt idx="296">
                  <c:v>150.09070030542492</c:v>
                </c:pt>
                <c:pt idx="297">
                  <c:v>149.69544828304467</c:v>
                </c:pt>
                <c:pt idx="298">
                  <c:v>149.73812330859727</c:v>
                </c:pt>
                <c:pt idx="299">
                  <c:v>150.5140848223287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5F-428E-9991-F7362C618463}"/>
            </c:ext>
          </c:extLst>
        </c:ser>
        <c:ser>
          <c:idx val="2"/>
          <c:order val="3"/>
          <c:tx>
            <c:v>Low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Data4!$P$122:$P$422</c:f>
              <c:numCache>
                <c:formatCode>m/d/yyyy</c:formatCode>
                <c:ptCount val="3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</c:numCache>
            </c:numRef>
          </c:cat>
          <c:val>
            <c:numRef>
              <c:f>Data4!$X$122:$X$421</c:f>
              <c:numCache>
                <c:formatCode>0</c:formatCode>
                <c:ptCount val="300"/>
                <c:pt idx="0">
                  <c:v>100</c:v>
                </c:pt>
                <c:pt idx="1">
                  <c:v>100.21177714442335</c:v>
                </c:pt>
                <c:pt idx="2">
                  <c:v>100.43012202029431</c:v>
                </c:pt>
                <c:pt idx="3">
                  <c:v>100.42670937552252</c:v>
                </c:pt>
                <c:pt idx="4">
                  <c:v>101.10460228415398</c:v>
                </c:pt>
                <c:pt idx="5">
                  <c:v>100.81328261442073</c:v>
                </c:pt>
                <c:pt idx="6">
                  <c:v>100.78932971149419</c:v>
                </c:pt>
                <c:pt idx="7">
                  <c:v>101.09101609459081</c:v>
                </c:pt>
                <c:pt idx="8">
                  <c:v>101.15381734366171</c:v>
                </c:pt>
                <c:pt idx="9">
                  <c:v>101.16600842687167</c:v>
                </c:pt>
                <c:pt idx="10">
                  <c:v>101.37003736524078</c:v>
                </c:pt>
                <c:pt idx="11">
                  <c:v>101.57769358012838</c:v>
                </c:pt>
                <c:pt idx="12">
                  <c:v>101.59501436208336</c:v>
                </c:pt>
                <c:pt idx="13">
                  <c:v>101.70707359701132</c:v>
                </c:pt>
                <c:pt idx="14">
                  <c:v>101.85763776728898</c:v>
                </c:pt>
                <c:pt idx="15">
                  <c:v>101.94728944786628</c:v>
                </c:pt>
                <c:pt idx="16">
                  <c:v>102.04576249323108</c:v>
                </c:pt>
                <c:pt idx="17">
                  <c:v>102.3421260090107</c:v>
                </c:pt>
                <c:pt idx="18">
                  <c:v>102.21783276452345</c:v>
                </c:pt>
                <c:pt idx="19">
                  <c:v>102.41705395176754</c:v>
                </c:pt>
                <c:pt idx="20">
                  <c:v>102.55394607978334</c:v>
                </c:pt>
                <c:pt idx="21">
                  <c:v>102.42214072416323</c:v>
                </c:pt>
                <c:pt idx="22">
                  <c:v>102.47309430081887</c:v>
                </c:pt>
                <c:pt idx="23">
                  <c:v>102.46244856618483</c:v>
                </c:pt>
                <c:pt idx="24">
                  <c:v>102.74756537843982</c:v>
                </c:pt>
                <c:pt idx="25">
                  <c:v>102.77765674932067</c:v>
                </c:pt>
                <c:pt idx="26">
                  <c:v>102.9639571054162</c:v>
                </c:pt>
                <c:pt idx="27">
                  <c:v>103.04682642279921</c:v>
                </c:pt>
                <c:pt idx="28">
                  <c:v>103.26203767516904</c:v>
                </c:pt>
                <c:pt idx="29">
                  <c:v>103.21861767282097</c:v>
                </c:pt>
                <c:pt idx="30">
                  <c:v>103.12707723287311</c:v>
                </c:pt>
                <c:pt idx="31">
                  <c:v>103.22299616045272</c:v>
                </c:pt>
                <c:pt idx="32">
                  <c:v>103.50959393175958</c:v>
                </c:pt>
                <c:pt idx="33">
                  <c:v>103.4605291144745</c:v>
                </c:pt>
                <c:pt idx="34">
                  <c:v>103.57089275860392</c:v>
                </c:pt>
                <c:pt idx="35">
                  <c:v>103.61356154983868</c:v>
                </c:pt>
                <c:pt idx="36">
                  <c:v>103.59780757963428</c:v>
                </c:pt>
                <c:pt idx="37">
                  <c:v>103.63856614832387</c:v>
                </c:pt>
                <c:pt idx="38">
                  <c:v>103.54423549566951</c:v>
                </c:pt>
                <c:pt idx="39">
                  <c:v>103.61231668570812</c:v>
                </c:pt>
                <c:pt idx="40">
                  <c:v>103.5738117503584</c:v>
                </c:pt>
                <c:pt idx="41">
                  <c:v>103.50285449491466</c:v>
                </c:pt>
                <c:pt idx="42">
                  <c:v>103.40852384226027</c:v>
                </c:pt>
                <c:pt idx="43">
                  <c:v>103.53511364643673</c:v>
                </c:pt>
                <c:pt idx="44">
                  <c:v>103.71817306315776</c:v>
                </c:pt>
                <c:pt idx="45">
                  <c:v>103.78309916652056</c:v>
                </c:pt>
                <c:pt idx="46">
                  <c:v>103.77784068872755</c:v>
                </c:pt>
                <c:pt idx="47">
                  <c:v>103.75594825056886</c:v>
                </c:pt>
                <c:pt idx="48">
                  <c:v>104.00925663796971</c:v>
                </c:pt>
                <c:pt idx="49">
                  <c:v>104.18345176355395</c:v>
                </c:pt>
                <c:pt idx="50">
                  <c:v>104.29323590196739</c:v>
                </c:pt>
                <c:pt idx="51">
                  <c:v>104.50254478130421</c:v>
                </c:pt>
                <c:pt idx="52">
                  <c:v>104.58996429171634</c:v>
                </c:pt>
                <c:pt idx="53">
                  <c:v>104.68736417834783</c:v>
                </c:pt>
                <c:pt idx="54">
                  <c:v>104.88740096622924</c:v>
                </c:pt>
                <c:pt idx="55">
                  <c:v>105.0873733645866</c:v>
                </c:pt>
                <c:pt idx="56">
                  <c:v>105.09585131857942</c:v>
                </c:pt>
                <c:pt idx="57">
                  <c:v>105.37959448765579</c:v>
                </c:pt>
                <c:pt idx="58">
                  <c:v>105.40161570486248</c:v>
                </c:pt>
                <c:pt idx="59">
                  <c:v>105.65342167003675</c:v>
                </c:pt>
                <c:pt idx="60">
                  <c:v>105.81216330986196</c:v>
                </c:pt>
                <c:pt idx="61">
                  <c:v>105.92072404731945</c:v>
                </c:pt>
                <c:pt idx="62">
                  <c:v>106.08305003731375</c:v>
                </c:pt>
                <c:pt idx="63">
                  <c:v>106.36677174321545</c:v>
                </c:pt>
                <c:pt idx="64">
                  <c:v>106.49615176009839</c:v>
                </c:pt>
                <c:pt idx="65">
                  <c:v>106.60849001629703</c:v>
                </c:pt>
                <c:pt idx="66">
                  <c:v>107.15150833533119</c:v>
                </c:pt>
                <c:pt idx="67">
                  <c:v>107.42887694153198</c:v>
                </c:pt>
                <c:pt idx="68">
                  <c:v>107.60290036171891</c:v>
                </c:pt>
                <c:pt idx="69">
                  <c:v>107.49268695981213</c:v>
                </c:pt>
                <c:pt idx="70">
                  <c:v>107.90636818831278</c:v>
                </c:pt>
                <c:pt idx="71">
                  <c:v>108.02033764578596</c:v>
                </c:pt>
                <c:pt idx="72">
                  <c:v>108.20249560917105</c:v>
                </c:pt>
                <c:pt idx="73">
                  <c:v>108.23930495372218</c:v>
                </c:pt>
                <c:pt idx="74">
                  <c:v>108.37600391316602</c:v>
                </c:pt>
                <c:pt idx="75">
                  <c:v>108.46134149563558</c:v>
                </c:pt>
                <c:pt idx="76">
                  <c:v>108.5919234502998</c:v>
                </c:pt>
                <c:pt idx="77">
                  <c:v>108.71181674398062</c:v>
                </c:pt>
                <c:pt idx="78">
                  <c:v>108.60701206208955</c:v>
                </c:pt>
                <c:pt idx="79">
                  <c:v>109.22120226831416</c:v>
                </c:pt>
                <c:pt idx="80">
                  <c:v>109.46822194553809</c:v>
                </c:pt>
                <c:pt idx="81">
                  <c:v>109.52072087076961</c:v>
                </c:pt>
                <c:pt idx="82">
                  <c:v>109.68418440902117</c:v>
                </c:pt>
                <c:pt idx="83">
                  <c:v>109.89789323916439</c:v>
                </c:pt>
                <c:pt idx="84">
                  <c:v>110.1458358328989</c:v>
                </c:pt>
                <c:pt idx="85">
                  <c:v>110.34956428682273</c:v>
                </c:pt>
                <c:pt idx="86">
                  <c:v>110.69464920909276</c:v>
                </c:pt>
                <c:pt idx="87">
                  <c:v>110.81117278435113</c:v>
                </c:pt>
                <c:pt idx="88">
                  <c:v>111.01732657701216</c:v>
                </c:pt>
                <c:pt idx="89">
                  <c:v>111.23811825479493</c:v>
                </c:pt>
                <c:pt idx="90">
                  <c:v>111.41126168482059</c:v>
                </c:pt>
                <c:pt idx="91">
                  <c:v>111.47198100594898</c:v>
                </c:pt>
                <c:pt idx="92">
                  <c:v>111.70062820565931</c:v>
                </c:pt>
                <c:pt idx="93">
                  <c:v>111.88999779573197</c:v>
                </c:pt>
                <c:pt idx="94">
                  <c:v>112.23074715671962</c:v>
                </c:pt>
                <c:pt idx="95">
                  <c:v>112.3979238241883</c:v>
                </c:pt>
                <c:pt idx="96">
                  <c:v>112.70514770634858</c:v>
                </c:pt>
                <c:pt idx="97">
                  <c:v>112.98021975286017</c:v>
                </c:pt>
                <c:pt idx="98">
                  <c:v>112.93883875210528</c:v>
                </c:pt>
                <c:pt idx="99">
                  <c:v>112.94791767498876</c:v>
                </c:pt>
                <c:pt idx="100">
                  <c:v>113.07712598647434</c:v>
                </c:pt>
                <c:pt idx="101">
                  <c:v>113.2460626342656</c:v>
                </c:pt>
                <c:pt idx="102">
                  <c:v>113.45831196853158</c:v>
                </c:pt>
                <c:pt idx="103">
                  <c:v>113.59769382480857</c:v>
                </c:pt>
                <c:pt idx="104">
                  <c:v>113.49488521816139</c:v>
                </c:pt>
                <c:pt idx="105">
                  <c:v>113.52989165604063</c:v>
                </c:pt>
                <c:pt idx="106">
                  <c:v>113.60082744830973</c:v>
                </c:pt>
                <c:pt idx="107">
                  <c:v>113.69646735461868</c:v>
                </c:pt>
                <c:pt idx="108">
                  <c:v>113.72460557660497</c:v>
                </c:pt>
                <c:pt idx="109">
                  <c:v>113.58668321620524</c:v>
                </c:pt>
                <c:pt idx="110">
                  <c:v>113.4357970983076</c:v>
                </c:pt>
                <c:pt idx="111">
                  <c:v>113.69331226794286</c:v>
                </c:pt>
                <c:pt idx="112">
                  <c:v>113.63671387635026</c:v>
                </c:pt>
                <c:pt idx="113">
                  <c:v>113.6785241405984</c:v>
                </c:pt>
                <c:pt idx="114">
                  <c:v>113.75119845001539</c:v>
                </c:pt>
                <c:pt idx="115">
                  <c:v>113.60692298991468</c:v>
                </c:pt>
                <c:pt idx="116">
                  <c:v>113.93779929055623</c:v>
                </c:pt>
                <c:pt idx="117">
                  <c:v>114.1532251746727</c:v>
                </c:pt>
                <c:pt idx="118">
                  <c:v>114.07612945127468</c:v>
                </c:pt>
                <c:pt idx="119">
                  <c:v>114.1272547333276</c:v>
                </c:pt>
                <c:pt idx="120">
                  <c:v>114.343646460304</c:v>
                </c:pt>
                <c:pt idx="121">
                  <c:v>114.46892701082582</c:v>
                </c:pt>
                <c:pt idx="122">
                  <c:v>114.88891841267808</c:v>
                </c:pt>
                <c:pt idx="123">
                  <c:v>115.13505809974069</c:v>
                </c:pt>
                <c:pt idx="124">
                  <c:v>116.02453498422349</c:v>
                </c:pt>
                <c:pt idx="125">
                  <c:v>115.81468952552008</c:v>
                </c:pt>
                <c:pt idx="126">
                  <c:v>115.32256039361745</c:v>
                </c:pt>
                <c:pt idx="127">
                  <c:v>115.24911340991252</c:v>
                </c:pt>
                <c:pt idx="128">
                  <c:v>115.2664771182168</c:v>
                </c:pt>
                <c:pt idx="129">
                  <c:v>115.59497100647052</c:v>
                </c:pt>
                <c:pt idx="130">
                  <c:v>115.66657215715423</c:v>
                </c:pt>
                <c:pt idx="131">
                  <c:v>115.7332582408396</c:v>
                </c:pt>
                <c:pt idx="132">
                  <c:v>115.86793966186487</c:v>
                </c:pt>
                <c:pt idx="133">
                  <c:v>115.66011174157997</c:v>
                </c:pt>
                <c:pt idx="134">
                  <c:v>115.86147924629063</c:v>
                </c:pt>
                <c:pt idx="135">
                  <c:v>116.19246286280548</c:v>
                </c:pt>
                <c:pt idx="136">
                  <c:v>116.07548856087915</c:v>
                </c:pt>
                <c:pt idx="137">
                  <c:v>116.26090892681337</c:v>
                </c:pt>
                <c:pt idx="138">
                  <c:v>116.27966774147092</c:v>
                </c:pt>
                <c:pt idx="139">
                  <c:v>116.19023069264027</c:v>
                </c:pt>
                <c:pt idx="140">
                  <c:v>116.15689838238494</c:v>
                </c:pt>
                <c:pt idx="141">
                  <c:v>115.8362385528841</c:v>
                </c:pt>
                <c:pt idx="142">
                  <c:v>115.91852836455116</c:v>
                </c:pt>
                <c:pt idx="143">
                  <c:v>115.98115790822479</c:v>
                </c:pt>
                <c:pt idx="144">
                  <c:v>116.33461346861434</c:v>
                </c:pt>
                <c:pt idx="145">
                  <c:v>116.45289702419525</c:v>
                </c:pt>
                <c:pt idx="146">
                  <c:v>116.56074947688877</c:v>
                </c:pt>
                <c:pt idx="147">
                  <c:v>116.59079792142035</c:v>
                </c:pt>
                <c:pt idx="148">
                  <c:v>116.77860069974244</c:v>
                </c:pt>
                <c:pt idx="149">
                  <c:v>116.98599935653404</c:v>
                </c:pt>
                <c:pt idx="150">
                  <c:v>117.19050048474583</c:v>
                </c:pt>
                <c:pt idx="151">
                  <c:v>117.45114927788222</c:v>
                </c:pt>
                <c:pt idx="152">
                  <c:v>117.6275765736317</c:v>
                </c:pt>
                <c:pt idx="153">
                  <c:v>117.87908205436067</c:v>
                </c:pt>
                <c:pt idx="154">
                  <c:v>118.27102108692522</c:v>
                </c:pt>
                <c:pt idx="155">
                  <c:v>118.42802420960253</c:v>
                </c:pt>
                <c:pt idx="156">
                  <c:v>118.25337835735029</c:v>
                </c:pt>
                <c:pt idx="157">
                  <c:v>118.74520700480755</c:v>
                </c:pt>
                <c:pt idx="158">
                  <c:v>118.88969709665491</c:v>
                </c:pt>
                <c:pt idx="159">
                  <c:v>119.10402835886345</c:v>
                </c:pt>
                <c:pt idx="160">
                  <c:v>119.20514137471207</c:v>
                </c:pt>
                <c:pt idx="161">
                  <c:v>119.41455756992221</c:v>
                </c:pt>
                <c:pt idx="162">
                  <c:v>119.77707059002056</c:v>
                </c:pt>
                <c:pt idx="163">
                  <c:v>119.99148770492774</c:v>
                </c:pt>
                <c:pt idx="164">
                  <c:v>120.26499293968872</c:v>
                </c:pt>
                <c:pt idx="165">
                  <c:v>120.40252896294447</c:v>
                </c:pt>
                <c:pt idx="166">
                  <c:v>120.70603971588767</c:v>
                </c:pt>
                <c:pt idx="167">
                  <c:v>120.71488254384981</c:v>
                </c:pt>
                <c:pt idx="168">
                  <c:v>120.99040531702936</c:v>
                </c:pt>
                <c:pt idx="169">
                  <c:v>121.07578582584824</c:v>
                </c:pt>
                <c:pt idx="170">
                  <c:v>121.2576218416134</c:v>
                </c:pt>
                <c:pt idx="171">
                  <c:v>121.43834177229591</c:v>
                </c:pt>
                <c:pt idx="172">
                  <c:v>121.626788445858</c:v>
                </c:pt>
                <c:pt idx="173">
                  <c:v>121.85101423158724</c:v>
                </c:pt>
                <c:pt idx="174">
                  <c:v>122.06536695697044</c:v>
                </c:pt>
                <c:pt idx="175">
                  <c:v>122.18609731446324</c:v>
                </c:pt>
                <c:pt idx="176">
                  <c:v>122.38699262933122</c:v>
                </c:pt>
                <c:pt idx="177">
                  <c:v>122.82254483281585</c:v>
                </c:pt>
                <c:pt idx="178">
                  <c:v>123.06683868685727</c:v>
                </c:pt>
                <c:pt idx="179">
                  <c:v>123.3937443001857</c:v>
                </c:pt>
                <c:pt idx="180">
                  <c:v>123.6111233331967</c:v>
                </c:pt>
                <c:pt idx="181">
                  <c:v>123.85642595644737</c:v>
                </c:pt>
                <c:pt idx="182">
                  <c:v>124.04789893763726</c:v>
                </c:pt>
                <c:pt idx="183">
                  <c:v>124.41822455331379</c:v>
                </c:pt>
                <c:pt idx="184">
                  <c:v>124.75141887681922</c:v>
                </c:pt>
                <c:pt idx="185">
                  <c:v>125.0926404276495</c:v>
                </c:pt>
                <c:pt idx="186">
                  <c:v>125.41497438477423</c:v>
                </c:pt>
                <c:pt idx="187">
                  <c:v>125.53192722352591</c:v>
                </c:pt>
                <c:pt idx="188">
                  <c:v>125.80247054018305</c:v>
                </c:pt>
                <c:pt idx="189">
                  <c:v>126.05940620410236</c:v>
                </c:pt>
                <c:pt idx="190">
                  <c:v>126.0679914739685</c:v>
                </c:pt>
                <c:pt idx="191">
                  <c:v>126.29998692892666</c:v>
                </c:pt>
                <c:pt idx="192">
                  <c:v>126.6476474321565</c:v>
                </c:pt>
                <c:pt idx="193">
                  <c:v>126.79831891830753</c:v>
                </c:pt>
                <c:pt idx="194">
                  <c:v>126.95927126512323</c:v>
                </c:pt>
                <c:pt idx="195">
                  <c:v>127.34215283797903</c:v>
                </c:pt>
                <c:pt idx="196">
                  <c:v>127.51722795372456</c:v>
                </c:pt>
                <c:pt idx="197">
                  <c:v>127.60441136921534</c:v>
                </c:pt>
                <c:pt idx="198">
                  <c:v>128.17844397564104</c:v>
                </c:pt>
                <c:pt idx="199">
                  <c:v>128.39223865848294</c:v>
                </c:pt>
                <c:pt idx="200">
                  <c:v>128.64204854841333</c:v>
                </c:pt>
                <c:pt idx="201">
                  <c:v>128.69596404317275</c:v>
                </c:pt>
                <c:pt idx="202">
                  <c:v>128.87625471036199</c:v>
                </c:pt>
                <c:pt idx="203">
                  <c:v>129.14997457686965</c:v>
                </c:pt>
                <c:pt idx="204">
                  <c:v>129.42880267894762</c:v>
                </c:pt>
                <c:pt idx="205">
                  <c:v>129.53652635259317</c:v>
                </c:pt>
                <c:pt idx="206">
                  <c:v>129.76781352278738</c:v>
                </c:pt>
                <c:pt idx="207">
                  <c:v>129.96686300463415</c:v>
                </c:pt>
                <c:pt idx="208">
                  <c:v>129.99605292217908</c:v>
                </c:pt>
                <c:pt idx="209">
                  <c:v>130.16299349472641</c:v>
                </c:pt>
                <c:pt idx="210">
                  <c:v>129.81265009466335</c:v>
                </c:pt>
                <c:pt idx="211">
                  <c:v>129.83771908267252</c:v>
                </c:pt>
                <c:pt idx="212">
                  <c:v>129.80556724702379</c:v>
                </c:pt>
                <c:pt idx="213">
                  <c:v>130.15105996961248</c:v>
                </c:pt>
                <c:pt idx="214">
                  <c:v>130.29340374399331</c:v>
                </c:pt>
                <c:pt idx="215">
                  <c:v>130.47635584484101</c:v>
                </c:pt>
                <c:pt idx="216">
                  <c:v>130.54394338186231</c:v>
                </c:pt>
                <c:pt idx="217">
                  <c:v>130.80008490831898</c:v>
                </c:pt>
                <c:pt idx="218">
                  <c:v>131.08367783517269</c:v>
                </c:pt>
                <c:pt idx="219">
                  <c:v>131.07378331165199</c:v>
                </c:pt>
                <c:pt idx="220">
                  <c:v>131.33481844193238</c:v>
                </c:pt>
                <c:pt idx="221">
                  <c:v>131.54011370760674</c:v>
                </c:pt>
                <c:pt idx="222">
                  <c:v>131.67477366545739</c:v>
                </c:pt>
                <c:pt idx="223">
                  <c:v>131.78919384959852</c:v>
                </c:pt>
                <c:pt idx="224">
                  <c:v>131.87178414571093</c:v>
                </c:pt>
                <c:pt idx="225">
                  <c:v>131.75918833141634</c:v>
                </c:pt>
                <c:pt idx="226">
                  <c:v>132.07265799740426</c:v>
                </c:pt>
                <c:pt idx="227">
                  <c:v>132.15900434908309</c:v>
                </c:pt>
                <c:pt idx="228">
                  <c:v>132.16295357322153</c:v>
                </c:pt>
                <c:pt idx="229">
                  <c:v>132.44798453277784</c:v>
                </c:pt>
                <c:pt idx="230">
                  <c:v>132.66838987341666</c:v>
                </c:pt>
                <c:pt idx="231">
                  <c:v>132.75379184541021</c:v>
                </c:pt>
                <c:pt idx="232">
                  <c:v>133.04805197007263</c:v>
                </c:pt>
                <c:pt idx="233">
                  <c:v>133.22842848996052</c:v>
                </c:pt>
                <c:pt idx="234">
                  <c:v>133.42904478355788</c:v>
                </c:pt>
                <c:pt idx="235">
                  <c:v>133.68164488619479</c:v>
                </c:pt>
                <c:pt idx="236">
                  <c:v>133.83697388124813</c:v>
                </c:pt>
                <c:pt idx="237">
                  <c:v>133.98841804168711</c:v>
                </c:pt>
                <c:pt idx="238">
                  <c:v>134.34086483286737</c:v>
                </c:pt>
                <c:pt idx="239">
                  <c:v>134.42186685405451</c:v>
                </c:pt>
                <c:pt idx="240">
                  <c:v>134.80013384435725</c:v>
                </c:pt>
                <c:pt idx="241">
                  <c:v>135.11456935320507</c:v>
                </c:pt>
                <c:pt idx="242">
                  <c:v>135.06185579622695</c:v>
                </c:pt>
                <c:pt idx="243">
                  <c:v>125.65291513911467</c:v>
                </c:pt>
                <c:pt idx="244">
                  <c:v>127.22809752780717</c:v>
                </c:pt>
                <c:pt idx="245">
                  <c:v>129.25617436511394</c:v>
                </c:pt>
                <c:pt idx="246">
                  <c:v>129.99671828059368</c:v>
                </c:pt>
                <c:pt idx="247">
                  <c:v>130.59377282474483</c:v>
                </c:pt>
                <c:pt idx="248">
                  <c:v>130.85997253142907</c:v>
                </c:pt>
                <c:pt idx="249">
                  <c:v>131.26185437965739</c:v>
                </c:pt>
                <c:pt idx="250">
                  <c:v>131.53689423140696</c:v>
                </c:pt>
                <c:pt idx="251">
                  <c:v>131.96770307329055</c:v>
                </c:pt>
                <c:pt idx="252">
                  <c:v>132.27175040560036</c:v>
                </c:pt>
                <c:pt idx="253">
                  <c:v>132.03003213251881</c:v>
                </c:pt>
                <c:pt idx="254">
                  <c:v>132.72539606532791</c:v>
                </c:pt>
                <c:pt idx="255">
                  <c:v>132.97640789303961</c:v>
                </c:pt>
                <c:pt idx="256">
                  <c:v>133.30380715938534</c:v>
                </c:pt>
                <c:pt idx="257">
                  <c:v>133.78883198047367</c:v>
                </c:pt>
                <c:pt idx="258">
                  <c:v>134.52553398768831</c:v>
                </c:pt>
                <c:pt idx="259">
                  <c:v>134.48243593296024</c:v>
                </c:pt>
                <c:pt idx="260">
                  <c:v>134.71434553521971</c:v>
                </c:pt>
                <c:pt idx="261">
                  <c:v>135.55802000496661</c:v>
                </c:pt>
                <c:pt idx="262">
                  <c:v>135.72199865941013</c:v>
                </c:pt>
                <c:pt idx="263">
                  <c:v>136.11578352499595</c:v>
                </c:pt>
                <c:pt idx="264">
                  <c:v>136.1302497047204</c:v>
                </c:pt>
                <c:pt idx="265">
                  <c:v>136.75429150811641</c:v>
                </c:pt>
                <c:pt idx="266">
                  <c:v>137.11085922883245</c:v>
                </c:pt>
                <c:pt idx="267">
                  <c:v>137.72794696363692</c:v>
                </c:pt>
                <c:pt idx="268">
                  <c:v>137.90731471431553</c:v>
                </c:pt>
                <c:pt idx="269">
                  <c:v>138.05332869156413</c:v>
                </c:pt>
                <c:pt idx="270">
                  <c:v>138.8278917388885</c:v>
                </c:pt>
                <c:pt idx="271">
                  <c:v>139.18858038914027</c:v>
                </c:pt>
                <c:pt idx="272">
                  <c:v>139.66044828415872</c:v>
                </c:pt>
                <c:pt idx="273">
                  <c:v>139.88557552322396</c:v>
                </c:pt>
                <c:pt idx="274">
                  <c:v>140.05058441005141</c:v>
                </c:pt>
                <c:pt idx="275">
                  <c:v>140.4318347816326</c:v>
                </c:pt>
                <c:pt idx="276">
                  <c:v>140.96746976858194</c:v>
                </c:pt>
                <c:pt idx="277">
                  <c:v>141.37290913801101</c:v>
                </c:pt>
                <c:pt idx="278">
                  <c:v>141.79573367891908</c:v>
                </c:pt>
                <c:pt idx="279">
                  <c:v>142.05367811204766</c:v>
                </c:pt>
                <c:pt idx="280">
                  <c:v>142.48770643013106</c:v>
                </c:pt>
                <c:pt idx="281">
                  <c:v>142.95910213530689</c:v>
                </c:pt>
                <c:pt idx="282">
                  <c:v>142.56570360686504</c:v>
                </c:pt>
                <c:pt idx="283">
                  <c:v>143.15980428160287</c:v>
                </c:pt>
                <c:pt idx="284">
                  <c:v>143.4127048686851</c:v>
                </c:pt>
                <c:pt idx="285">
                  <c:v>143.5717899193049</c:v>
                </c:pt>
                <c:pt idx="286">
                  <c:v>143.64785541031907</c:v>
                </c:pt>
                <c:pt idx="287">
                  <c:v>143.89611995167354</c:v>
                </c:pt>
                <c:pt idx="288">
                  <c:v>144.59369459147317</c:v>
                </c:pt>
                <c:pt idx="289">
                  <c:v>144.84266741759163</c:v>
                </c:pt>
                <c:pt idx="290">
                  <c:v>145.00679631425783</c:v>
                </c:pt>
                <c:pt idx="291">
                  <c:v>145.2528930749711</c:v>
                </c:pt>
                <c:pt idx="292">
                  <c:v>145.53075533418917</c:v>
                </c:pt>
                <c:pt idx="293">
                  <c:v>145.29375895953399</c:v>
                </c:pt>
                <c:pt idx="294">
                  <c:v>145.24671168066749</c:v>
                </c:pt>
                <c:pt idx="295">
                  <c:v>145.89618734604198</c:v>
                </c:pt>
                <c:pt idx="296">
                  <c:v>146.23260114574722</c:v>
                </c:pt>
                <c:pt idx="297">
                  <c:v>146.43476278792045</c:v>
                </c:pt>
                <c:pt idx="298">
                  <c:v>146.50831708749874</c:v>
                </c:pt>
                <c:pt idx="299">
                  <c:v>146.78250914384904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5F-428E-9991-F7362C61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106271"/>
        <c:axId val="1134105311"/>
      </c:lineChart>
      <c:dateAx>
        <c:axId val="1134106271"/>
        <c:scaling>
          <c:orientation val="minMax"/>
        </c:scaling>
        <c:delete val="0"/>
        <c:axPos val="b"/>
        <c:numFmt formatCode="\'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4105311"/>
        <c:crosses val="autoZero"/>
        <c:auto val="1"/>
        <c:lblOffset val="100"/>
        <c:baseTimeUnit val="months"/>
        <c:majorUnit val="12"/>
        <c:majorTimeUnit val="months"/>
      </c:dateAx>
      <c:valAx>
        <c:axId val="1134105311"/>
        <c:scaling>
          <c:orientation val="minMax"/>
          <c:min val="8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410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99330316662021"/>
          <c:y val="0.21643712637229354"/>
          <c:w val="0.15890011695444647"/>
          <c:h val="0.163799177029573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accent1"/>
                </a:solidFill>
              </a:rPr>
              <a:t>Chart 5 </a:t>
            </a:r>
            <a:br>
              <a:rPr lang="en-US" b="1">
                <a:solidFill>
                  <a:schemeClr val="accent1"/>
                </a:solidFill>
              </a:rPr>
            </a:br>
            <a:r>
              <a:rPr lang="en-US" b="1">
                <a:solidFill>
                  <a:schemeClr val="accent1"/>
                </a:solidFill>
              </a:rPr>
              <a:t>Highly cyclical sectors' movements track with Texas Business Cycle Index</a:t>
            </a:r>
          </a:p>
        </c:rich>
      </c:tx>
      <c:layout>
        <c:manualLayout>
          <c:xMode val="edge"/>
          <c:yMode val="edge"/>
          <c:x val="9.4801042846232864E-3"/>
          <c:y val="3.78565953592084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77004713875651E-2"/>
          <c:y val="0.16273244605486262"/>
          <c:w val="0.93143465093619149"/>
          <c:h val="0.64924274731145337"/>
        </c:manualLayout>
      </c:layout>
      <c:lineChart>
        <c:grouping val="standard"/>
        <c:varyColors val="0"/>
        <c:ser>
          <c:idx val="0"/>
          <c:order val="0"/>
          <c:tx>
            <c:v>Texas Business Cycle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Data5!$B$14:$B$145</c:f>
              <c:strCache>
                <c:ptCount val="127"/>
                <c:pt idx="6">
                  <c:v>2014</c:v>
                </c:pt>
                <c:pt idx="18">
                  <c:v>2015</c:v>
                </c:pt>
                <c:pt idx="30">
                  <c:v>2016</c:v>
                </c:pt>
                <c:pt idx="42">
                  <c:v>2017</c:v>
                </c:pt>
                <c:pt idx="54">
                  <c:v>2018</c:v>
                </c:pt>
                <c:pt idx="66">
                  <c:v>2019</c:v>
                </c:pt>
                <c:pt idx="78">
                  <c:v>2020</c:v>
                </c:pt>
                <c:pt idx="90">
                  <c:v>2021</c:v>
                </c:pt>
                <c:pt idx="102">
                  <c:v>2022</c:v>
                </c:pt>
                <c:pt idx="114">
                  <c:v>2023</c:v>
                </c:pt>
                <c:pt idx="126">
                  <c:v>2024</c:v>
                </c:pt>
              </c:strCache>
            </c:strRef>
          </c:cat>
          <c:val>
            <c:numRef>
              <c:f>Data5!$H$14:$H$145</c:f>
              <c:numCache>
                <c:formatCode>General</c:formatCode>
                <c:ptCount val="132"/>
                <c:pt idx="0">
                  <c:v>5.421861869655964</c:v>
                </c:pt>
                <c:pt idx="1">
                  <c:v>5.5089516083125956</c:v>
                </c:pt>
                <c:pt idx="2">
                  <c:v>5.6167851071953878</c:v>
                </c:pt>
                <c:pt idx="3">
                  <c:v>5.701637488188549</c:v>
                </c:pt>
                <c:pt idx="4">
                  <c:v>5.8247973307647971</c:v>
                </c:pt>
                <c:pt idx="5">
                  <c:v>5.8378743339576156</c:v>
                </c:pt>
                <c:pt idx="6">
                  <c:v>5.9200604915026656</c:v>
                </c:pt>
                <c:pt idx="7">
                  <c:v>6.0352891604497749</c:v>
                </c:pt>
                <c:pt idx="8">
                  <c:v>6.1880128551472291</c:v>
                </c:pt>
                <c:pt idx="9">
                  <c:v>6.3896255400149204</c:v>
                </c:pt>
                <c:pt idx="10">
                  <c:v>6.5618579274003608</c:v>
                </c:pt>
                <c:pt idx="11">
                  <c:v>6.621682364794923</c:v>
                </c:pt>
                <c:pt idx="12">
                  <c:v>6.5779322467862444</c:v>
                </c:pt>
                <c:pt idx="13">
                  <c:v>6.3571341460063824</c:v>
                </c:pt>
                <c:pt idx="14">
                  <c:v>6.0062203662943237</c:v>
                </c:pt>
                <c:pt idx="15">
                  <c:v>5.6953298458124246</c:v>
                </c:pt>
                <c:pt idx="16">
                  <c:v>5.4271820246550861</c:v>
                </c:pt>
                <c:pt idx="17">
                  <c:v>5.267569127501015</c:v>
                </c:pt>
                <c:pt idx="18">
                  <c:v>5.0319898201719226</c:v>
                </c:pt>
                <c:pt idx="19">
                  <c:v>4.7436090259173058</c:v>
                </c:pt>
                <c:pt idx="20">
                  <c:v>4.4134696908599613</c:v>
                </c:pt>
                <c:pt idx="21">
                  <c:v>4.0273505675161969</c:v>
                </c:pt>
                <c:pt idx="22">
                  <c:v>3.5672456763403027</c:v>
                </c:pt>
                <c:pt idx="23">
                  <c:v>3.2417900148469903</c:v>
                </c:pt>
                <c:pt idx="24">
                  <c:v>3.059327854709637</c:v>
                </c:pt>
                <c:pt idx="25">
                  <c:v>2.9351102173755583</c:v>
                </c:pt>
                <c:pt idx="26">
                  <c:v>2.8962859897134097</c:v>
                </c:pt>
                <c:pt idx="27">
                  <c:v>2.7590493143266448</c:v>
                </c:pt>
                <c:pt idx="28">
                  <c:v>2.5666130948658772</c:v>
                </c:pt>
                <c:pt idx="29">
                  <c:v>2.4472241873720879</c:v>
                </c:pt>
                <c:pt idx="30">
                  <c:v>2.4807994878540018</c:v>
                </c:pt>
                <c:pt idx="31">
                  <c:v>2.4832027857332406</c:v>
                </c:pt>
                <c:pt idx="32">
                  <c:v>2.5078341605349497</c:v>
                </c:pt>
                <c:pt idx="33">
                  <c:v>2.5325050596825216</c:v>
                </c:pt>
                <c:pt idx="34">
                  <c:v>2.5913206288526558</c:v>
                </c:pt>
                <c:pt idx="35">
                  <c:v>2.6665013741553167</c:v>
                </c:pt>
                <c:pt idx="36">
                  <c:v>2.7863752314857493</c:v>
                </c:pt>
                <c:pt idx="37">
                  <c:v>3.0383464591352549</c:v>
                </c:pt>
                <c:pt idx="38">
                  <c:v>3.3029599174792423</c:v>
                </c:pt>
                <c:pt idx="39">
                  <c:v>3.5820669890286538</c:v>
                </c:pt>
                <c:pt idx="40">
                  <c:v>3.8756837186452842</c:v>
                </c:pt>
                <c:pt idx="41">
                  <c:v>4.0582907722315653</c:v>
                </c:pt>
                <c:pt idx="42">
                  <c:v>4.0755211621716469</c:v>
                </c:pt>
                <c:pt idx="43">
                  <c:v>4.1995711519111412</c:v>
                </c:pt>
                <c:pt idx="44">
                  <c:v>4.3272869206677944</c:v>
                </c:pt>
                <c:pt idx="45">
                  <c:v>4.4913719490674797</c:v>
                </c:pt>
                <c:pt idx="46">
                  <c:v>4.6450040057460562</c:v>
                </c:pt>
                <c:pt idx="47">
                  <c:v>4.7798124092079064</c:v>
                </c:pt>
                <c:pt idx="48">
                  <c:v>4.8917370931584436</c:v>
                </c:pt>
                <c:pt idx="49">
                  <c:v>4.9486374389027921</c:v>
                </c:pt>
                <c:pt idx="50">
                  <c:v>4.9685537282455394</c:v>
                </c:pt>
                <c:pt idx="51">
                  <c:v>5.0438622765722974</c:v>
                </c:pt>
                <c:pt idx="52">
                  <c:v>5.0961859968198464</c:v>
                </c:pt>
                <c:pt idx="53">
                  <c:v>5.143497980887668</c:v>
                </c:pt>
                <c:pt idx="54">
                  <c:v>5.3053790155432878</c:v>
                </c:pt>
                <c:pt idx="55">
                  <c:v>5.3581403621262069</c:v>
                </c:pt>
                <c:pt idx="56">
                  <c:v>5.334593531299836</c:v>
                </c:pt>
                <c:pt idx="57">
                  <c:v>5.2606315142506466</c:v>
                </c:pt>
                <c:pt idx="58">
                  <c:v>5.18114479075793</c:v>
                </c:pt>
                <c:pt idx="59">
                  <c:v>5.1565516562541491</c:v>
                </c:pt>
                <c:pt idx="60">
                  <c:v>5.0263424789987576</c:v>
                </c:pt>
                <c:pt idx="61">
                  <c:v>4.9377834793172148</c:v>
                </c:pt>
                <c:pt idx="62">
                  <c:v>4.8991248604593585</c:v>
                </c:pt>
                <c:pt idx="63">
                  <c:v>4.8528427241054883</c:v>
                </c:pt>
                <c:pt idx="64">
                  <c:v>4.8051361045278851</c:v>
                </c:pt>
                <c:pt idx="65">
                  <c:v>4.7000861525772653</c:v>
                </c:pt>
                <c:pt idx="66">
                  <c:v>4.5729416937012379</c:v>
                </c:pt>
                <c:pt idx="67">
                  <c:v>4.4881284765793783</c:v>
                </c:pt>
                <c:pt idx="68">
                  <c:v>4.4467742850924363</c:v>
                </c:pt>
                <c:pt idx="69">
                  <c:v>4.4598443134502119</c:v>
                </c:pt>
                <c:pt idx="70">
                  <c:v>4.6145141701213754</c:v>
                </c:pt>
                <c:pt idx="71">
                  <c:v>4.9839652418179448</c:v>
                </c:pt>
                <c:pt idx="72">
                  <c:v>5.5751665258987337</c:v>
                </c:pt>
                <c:pt idx="73">
                  <c:v>3.8683957398189417</c:v>
                </c:pt>
                <c:pt idx="74">
                  <c:v>-4.0308265254861197</c:v>
                </c:pt>
                <c:pt idx="75">
                  <c:v>-9.8035881890013101</c:v>
                </c:pt>
                <c:pt idx="76">
                  <c:v>-11.585853227388087</c:v>
                </c:pt>
                <c:pt idx="77">
                  <c:v>-11.532179560231659</c:v>
                </c:pt>
                <c:pt idx="78">
                  <c:v>-10.388732895500164</c:v>
                </c:pt>
                <c:pt idx="79">
                  <c:v>-9.2347319637008809</c:v>
                </c:pt>
                <c:pt idx="80">
                  <c:v>-8.1319344451748155</c:v>
                </c:pt>
                <c:pt idx="81">
                  <c:v>-7.3876622946576713</c:v>
                </c:pt>
                <c:pt idx="82">
                  <c:v>-7.035788405518506</c:v>
                </c:pt>
                <c:pt idx="83">
                  <c:v>-7.0339775894776029</c:v>
                </c:pt>
                <c:pt idx="84">
                  <c:v>-7.2879654835026901</c:v>
                </c:pt>
                <c:pt idx="85">
                  <c:v>-5.4504716166833607</c:v>
                </c:pt>
                <c:pt idx="86">
                  <c:v>2.8429569429686774</c:v>
                </c:pt>
                <c:pt idx="87">
                  <c:v>10.040253438114632</c:v>
                </c:pt>
                <c:pt idx="88">
                  <c:v>12.959070222038193</c:v>
                </c:pt>
                <c:pt idx="89">
                  <c:v>13.682557540679996</c:v>
                </c:pt>
                <c:pt idx="90">
                  <c:v>13.084070222787968</c:v>
                </c:pt>
                <c:pt idx="91">
                  <c:v>12.475967672750276</c:v>
                </c:pt>
                <c:pt idx="92">
                  <c:v>12.010860590849948</c:v>
                </c:pt>
                <c:pt idx="93">
                  <c:v>12.077924044897426</c:v>
                </c:pt>
                <c:pt idx="94">
                  <c:v>12.308708430619998</c:v>
                </c:pt>
                <c:pt idx="95">
                  <c:v>12.588294471733663</c:v>
                </c:pt>
                <c:pt idx="96">
                  <c:v>12.949251605372147</c:v>
                </c:pt>
                <c:pt idx="97">
                  <c:v>13.320902569193205</c:v>
                </c:pt>
                <c:pt idx="98">
                  <c:v>13.460359835701773</c:v>
                </c:pt>
                <c:pt idx="99">
                  <c:v>13.402527802097431</c:v>
                </c:pt>
                <c:pt idx="100">
                  <c:v>13.18138835670506</c:v>
                </c:pt>
                <c:pt idx="101">
                  <c:v>12.895744036681588</c:v>
                </c:pt>
                <c:pt idx="102">
                  <c:v>12.509542394372231</c:v>
                </c:pt>
                <c:pt idx="103">
                  <c:v>11.990815398169218</c:v>
                </c:pt>
                <c:pt idx="104">
                  <c:v>11.284838868231862</c:v>
                </c:pt>
                <c:pt idx="105">
                  <c:v>10.408220878539986</c:v>
                </c:pt>
                <c:pt idx="106">
                  <c:v>9.6314693281754238</c:v>
                </c:pt>
                <c:pt idx="107">
                  <c:v>8.9949629530193143</c:v>
                </c:pt>
                <c:pt idx="108">
                  <c:v>8.5339182894303747</c:v>
                </c:pt>
                <c:pt idx="109">
                  <c:v>7.9531180259386547</c:v>
                </c:pt>
                <c:pt idx="110">
                  <c:v>7.3338544028252572</c:v>
                </c:pt>
                <c:pt idx="111">
                  <c:v>6.7679468715849289</c:v>
                </c:pt>
                <c:pt idx="112">
                  <c:v>6.3890134592399228</c:v>
                </c:pt>
                <c:pt idx="113">
                  <c:v>6.0486029242164729</c:v>
                </c:pt>
                <c:pt idx="114">
                  <c:v>5.683188906598402</c:v>
                </c:pt>
                <c:pt idx="115">
                  <c:v>5.4595907611157291</c:v>
                </c:pt>
                <c:pt idx="116">
                  <c:v>5.3577052359170318</c:v>
                </c:pt>
                <c:pt idx="117">
                  <c:v>5.2975377360974907</c:v>
                </c:pt>
                <c:pt idx="118">
                  <c:v>5.3002549153772893</c:v>
                </c:pt>
                <c:pt idx="119">
                  <c:v>5.2600479149467416</c:v>
                </c:pt>
                <c:pt idx="120">
                  <c:v>5.0928482762850669</c:v>
                </c:pt>
                <c:pt idx="121">
                  <c:v>4.9410762624056304</c:v>
                </c:pt>
                <c:pt idx="122">
                  <c:v>4.7556509431357252</c:v>
                </c:pt>
                <c:pt idx="123">
                  <c:v>4.5963398347856232</c:v>
                </c:pt>
                <c:pt idx="124">
                  <c:v>4.3569561356719078</c:v>
                </c:pt>
                <c:pt idx="125">
                  <c:v>4.0736553322152425</c:v>
                </c:pt>
                <c:pt idx="126">
                  <c:v>3.911681119992938</c:v>
                </c:pt>
                <c:pt idx="127">
                  <c:v>3.8823105717505468</c:v>
                </c:pt>
                <c:pt idx="128">
                  <c:v>3.8938128087140145</c:v>
                </c:pt>
                <c:pt idx="129">
                  <c:v>3.8288313211590541</c:v>
                </c:pt>
                <c:pt idx="130">
                  <c:v>3.7646866852537375</c:v>
                </c:pt>
                <c:pt idx="131">
                  <c:v>3.7172719847505142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F-4046-AA22-44AE400D2825}"/>
            </c:ext>
          </c:extLst>
        </c:ser>
        <c:ser>
          <c:idx val="1"/>
          <c:order val="1"/>
          <c:tx>
            <c:v>Highly cyclical sector employment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Data5!$B$14:$B$145</c:f>
              <c:strCache>
                <c:ptCount val="127"/>
                <c:pt idx="6">
                  <c:v>2014</c:v>
                </c:pt>
                <c:pt idx="18">
                  <c:v>2015</c:v>
                </c:pt>
                <c:pt idx="30">
                  <c:v>2016</c:v>
                </c:pt>
                <c:pt idx="42">
                  <c:v>2017</c:v>
                </c:pt>
                <c:pt idx="54">
                  <c:v>2018</c:v>
                </c:pt>
                <c:pt idx="66">
                  <c:v>2019</c:v>
                </c:pt>
                <c:pt idx="78">
                  <c:v>2020</c:v>
                </c:pt>
                <c:pt idx="90">
                  <c:v>2021</c:v>
                </c:pt>
                <c:pt idx="102">
                  <c:v>2022</c:v>
                </c:pt>
                <c:pt idx="114">
                  <c:v>2023</c:v>
                </c:pt>
                <c:pt idx="126">
                  <c:v>2024</c:v>
                </c:pt>
              </c:strCache>
            </c:strRef>
          </c:cat>
          <c:val>
            <c:numRef>
              <c:f>Data5!$I$14:$I$145</c:f>
              <c:numCache>
                <c:formatCode>General</c:formatCode>
                <c:ptCount val="132"/>
                <c:pt idx="0">
                  <c:v>3.0832887748684978</c:v>
                </c:pt>
                <c:pt idx="1">
                  <c:v>2.862818846645232</c:v>
                </c:pt>
                <c:pt idx="2">
                  <c:v>2.970783940492705</c:v>
                </c:pt>
                <c:pt idx="3">
                  <c:v>3.7187804821164905</c:v>
                </c:pt>
                <c:pt idx="4">
                  <c:v>4.063292040048827</c:v>
                </c:pt>
                <c:pt idx="5">
                  <c:v>3.993587608601934</c:v>
                </c:pt>
                <c:pt idx="6">
                  <c:v>4.1972775181704058</c:v>
                </c:pt>
                <c:pt idx="7">
                  <c:v>4.4061439537923963</c:v>
                </c:pt>
                <c:pt idx="8">
                  <c:v>4.4606756298625649</c:v>
                </c:pt>
                <c:pt idx="9">
                  <c:v>4.911465685329186</c:v>
                </c:pt>
                <c:pt idx="10">
                  <c:v>4.7749200646164836</c:v>
                </c:pt>
                <c:pt idx="11">
                  <c:v>5.2020319267377602</c:v>
                </c:pt>
                <c:pt idx="12">
                  <c:v>5.0305298806890164</c:v>
                </c:pt>
                <c:pt idx="13">
                  <c:v>4.1573012353669725</c:v>
                </c:pt>
                <c:pt idx="14">
                  <c:v>3.3048918120329063</c:v>
                </c:pt>
                <c:pt idx="15">
                  <c:v>2.2272761903955551</c:v>
                </c:pt>
                <c:pt idx="16">
                  <c:v>1.5022643381341405</c:v>
                </c:pt>
                <c:pt idx="17">
                  <c:v>1.1467742515081536</c:v>
                </c:pt>
                <c:pt idx="18">
                  <c:v>0.89534494346159565</c:v>
                </c:pt>
                <c:pt idx="19">
                  <c:v>0.27270712160523125</c:v>
                </c:pt>
                <c:pt idx="20">
                  <c:v>-0.28819818329902658</c:v>
                </c:pt>
                <c:pt idx="21">
                  <c:v>-0.85917062681093448</c:v>
                </c:pt>
                <c:pt idx="22">
                  <c:v>-1.3430253323428398</c:v>
                </c:pt>
                <c:pt idx="23">
                  <c:v>-1.6405873203279797</c:v>
                </c:pt>
                <c:pt idx="24">
                  <c:v>-1.8289100491407639</c:v>
                </c:pt>
                <c:pt idx="25">
                  <c:v>-1.6442044222720331</c:v>
                </c:pt>
                <c:pt idx="26">
                  <c:v>-1.6570289199440924</c:v>
                </c:pt>
                <c:pt idx="27">
                  <c:v>-1.1835578209762665</c:v>
                </c:pt>
                <c:pt idx="28">
                  <c:v>-1.3815361573005114</c:v>
                </c:pt>
                <c:pt idx="29">
                  <c:v>-1.5353903229462063</c:v>
                </c:pt>
                <c:pt idx="30">
                  <c:v>-1.2441109473679823</c:v>
                </c:pt>
                <c:pt idx="31">
                  <c:v>-1.2633083266263001</c:v>
                </c:pt>
                <c:pt idx="32">
                  <c:v>-0.74438913504861759</c:v>
                </c:pt>
                <c:pt idx="33">
                  <c:v>-1.0592555358414857</c:v>
                </c:pt>
                <c:pt idx="34">
                  <c:v>-0.77323235206038232</c:v>
                </c:pt>
                <c:pt idx="35">
                  <c:v>-0.86065319902824955</c:v>
                </c:pt>
                <c:pt idx="36">
                  <c:v>-0.29873715066638384</c:v>
                </c:pt>
                <c:pt idx="37">
                  <c:v>0.15646131945910025</c:v>
                </c:pt>
                <c:pt idx="38">
                  <c:v>0.99696858624742646</c:v>
                </c:pt>
                <c:pt idx="39">
                  <c:v>0.85603286068385298</c:v>
                </c:pt>
                <c:pt idx="40">
                  <c:v>1.6363992280193695</c:v>
                </c:pt>
                <c:pt idx="41">
                  <c:v>2.3015075800393081</c:v>
                </c:pt>
                <c:pt idx="42">
                  <c:v>1.926339663429677</c:v>
                </c:pt>
                <c:pt idx="43">
                  <c:v>2.2600589256114079</c:v>
                </c:pt>
                <c:pt idx="44">
                  <c:v>2.4976623948077536</c:v>
                </c:pt>
                <c:pt idx="45">
                  <c:v>3.0477841524791049</c:v>
                </c:pt>
                <c:pt idx="46">
                  <c:v>3.2660955208763554</c:v>
                </c:pt>
                <c:pt idx="47">
                  <c:v>3.4028242669585707</c:v>
                </c:pt>
                <c:pt idx="48">
                  <c:v>3.0011330653784363</c:v>
                </c:pt>
                <c:pt idx="49">
                  <c:v>3.3991524424413333</c:v>
                </c:pt>
                <c:pt idx="50">
                  <c:v>3.4254937648085404</c:v>
                </c:pt>
                <c:pt idx="51">
                  <c:v>3.6384711078244258</c:v>
                </c:pt>
                <c:pt idx="52">
                  <c:v>3.7160880883065017</c:v>
                </c:pt>
                <c:pt idx="53">
                  <c:v>3.8389859983683161</c:v>
                </c:pt>
                <c:pt idx="54">
                  <c:v>4.0689442335109849</c:v>
                </c:pt>
                <c:pt idx="55">
                  <c:v>4.3143717483467681</c:v>
                </c:pt>
                <c:pt idx="56">
                  <c:v>3.966759093374983</c:v>
                </c:pt>
                <c:pt idx="57">
                  <c:v>4.1325671891590421</c:v>
                </c:pt>
                <c:pt idx="58">
                  <c:v>4.0943402993365963</c:v>
                </c:pt>
                <c:pt idx="59">
                  <c:v>4.2034930896823086</c:v>
                </c:pt>
                <c:pt idx="60">
                  <c:v>4.3485279515591779</c:v>
                </c:pt>
                <c:pt idx="61">
                  <c:v>4.1138903564744034</c:v>
                </c:pt>
                <c:pt idx="62">
                  <c:v>3.6848274615716825</c:v>
                </c:pt>
                <c:pt idx="63">
                  <c:v>3.9381824586563141</c:v>
                </c:pt>
                <c:pt idx="64">
                  <c:v>3.7037110892977454</c:v>
                </c:pt>
                <c:pt idx="65">
                  <c:v>3.3736858651100876</c:v>
                </c:pt>
                <c:pt idx="66">
                  <c:v>3.3808914437446935</c:v>
                </c:pt>
                <c:pt idx="67">
                  <c:v>3.2463125481139166</c:v>
                </c:pt>
                <c:pt idx="68">
                  <c:v>3.0210108870239338</c:v>
                </c:pt>
                <c:pt idx="69">
                  <c:v>2.5164673052990638</c:v>
                </c:pt>
                <c:pt idx="70">
                  <c:v>2.5888520481781585</c:v>
                </c:pt>
                <c:pt idx="71">
                  <c:v>2.2316524105252311</c:v>
                </c:pt>
                <c:pt idx="72">
                  <c:v>2.3056865005813387</c:v>
                </c:pt>
                <c:pt idx="73">
                  <c:v>2.0033796383694735</c:v>
                </c:pt>
                <c:pt idx="74">
                  <c:v>1.5850510004611795</c:v>
                </c:pt>
                <c:pt idx="75">
                  <c:v>-5.5333362580528238</c:v>
                </c:pt>
                <c:pt idx="76">
                  <c:v>-5.8881838284780219</c:v>
                </c:pt>
                <c:pt idx="77">
                  <c:v>-5.9960983593346899</c:v>
                </c:pt>
                <c:pt idx="78">
                  <c:v>-6.2140152013569487</c:v>
                </c:pt>
                <c:pt idx="79">
                  <c:v>-6.2285217320762314</c:v>
                </c:pt>
                <c:pt idx="80">
                  <c:v>-5.8964079362178401</c:v>
                </c:pt>
                <c:pt idx="81">
                  <c:v>-4.894363412605685</c:v>
                </c:pt>
                <c:pt idx="82">
                  <c:v>-4.7267502695709007</c:v>
                </c:pt>
                <c:pt idx="83">
                  <c:v>-4.1097908032756703</c:v>
                </c:pt>
                <c:pt idx="84">
                  <c:v>-4.041246525738651</c:v>
                </c:pt>
                <c:pt idx="85">
                  <c:v>-4.1627446517654487</c:v>
                </c:pt>
                <c:pt idx="86">
                  <c:v>-2.5973704108908979</c:v>
                </c:pt>
                <c:pt idx="87">
                  <c:v>4.7403248742725612</c:v>
                </c:pt>
                <c:pt idx="88">
                  <c:v>5.4461734451508148</c:v>
                </c:pt>
                <c:pt idx="89">
                  <c:v>5.8782212817440227</c:v>
                </c:pt>
                <c:pt idx="90">
                  <c:v>6.9154734090599801</c:v>
                </c:pt>
                <c:pt idx="91">
                  <c:v>7.0960136464442991</c:v>
                </c:pt>
                <c:pt idx="92">
                  <c:v>7.5103520994105555</c:v>
                </c:pt>
                <c:pt idx="93">
                  <c:v>8.2825169807926979</c:v>
                </c:pt>
                <c:pt idx="94">
                  <c:v>8.4915250254131927</c:v>
                </c:pt>
                <c:pt idx="95">
                  <c:v>8.5971690066072526</c:v>
                </c:pt>
                <c:pt idx="96">
                  <c:v>8.453209869874744</c:v>
                </c:pt>
                <c:pt idx="97">
                  <c:v>9.8779354128604169</c:v>
                </c:pt>
                <c:pt idx="98">
                  <c:v>8.9333689230149957</c:v>
                </c:pt>
                <c:pt idx="99">
                  <c:v>9.5475357182358103</c:v>
                </c:pt>
                <c:pt idx="100">
                  <c:v>9.3951828058873375</c:v>
                </c:pt>
                <c:pt idx="101">
                  <c:v>9.0564702860322033</c:v>
                </c:pt>
                <c:pt idx="102">
                  <c:v>9.1826587212209922</c:v>
                </c:pt>
                <c:pt idx="103">
                  <c:v>9.1065336592706778</c:v>
                </c:pt>
                <c:pt idx="104">
                  <c:v>8.6968015177079749</c:v>
                </c:pt>
                <c:pt idx="105">
                  <c:v>6.9612520862458727</c:v>
                </c:pt>
                <c:pt idx="106">
                  <c:v>6.3305009325860473</c:v>
                </c:pt>
                <c:pt idx="107">
                  <c:v>5.5903050509821917</c:v>
                </c:pt>
                <c:pt idx="108">
                  <c:v>5.97104127228687</c:v>
                </c:pt>
                <c:pt idx="109">
                  <c:v>4.7760591950318343</c:v>
                </c:pt>
                <c:pt idx="110">
                  <c:v>4.4206543659093711</c:v>
                </c:pt>
                <c:pt idx="111">
                  <c:v>3.4680330110948843</c:v>
                </c:pt>
                <c:pt idx="112">
                  <c:v>3.1010956335179252</c:v>
                </c:pt>
                <c:pt idx="113">
                  <c:v>3.1366493045466681</c:v>
                </c:pt>
                <c:pt idx="114">
                  <c:v>1.8121262660299786</c:v>
                </c:pt>
                <c:pt idx="115">
                  <c:v>1.4862545462147159</c:v>
                </c:pt>
                <c:pt idx="116">
                  <c:v>1.2683640958198072</c:v>
                </c:pt>
                <c:pt idx="117">
                  <c:v>1.1778077099099393</c:v>
                </c:pt>
                <c:pt idx="118">
                  <c:v>1.1500433113774688</c:v>
                </c:pt>
                <c:pt idx="119">
                  <c:v>1.2801419446600404</c:v>
                </c:pt>
                <c:pt idx="120">
                  <c:v>0.45342381113147034</c:v>
                </c:pt>
                <c:pt idx="121">
                  <c:v>0.47074854013475775</c:v>
                </c:pt>
                <c:pt idx="122">
                  <c:v>0.53569458224920208</c:v>
                </c:pt>
                <c:pt idx="123">
                  <c:v>0.43584082589236406</c:v>
                </c:pt>
                <c:pt idx="124">
                  <c:v>0.53796438109292577</c:v>
                </c:pt>
                <c:pt idx="125">
                  <c:v>0.30231098333017847</c:v>
                </c:pt>
                <c:pt idx="126">
                  <c:v>0.22637705914156925</c:v>
                </c:pt>
                <c:pt idx="127">
                  <c:v>1.0869567549648407</c:v>
                </c:pt>
                <c:pt idx="128">
                  <c:v>1.2653533756110447</c:v>
                </c:pt>
                <c:pt idx="129">
                  <c:v>1.0665350120864447</c:v>
                </c:pt>
                <c:pt idx="130">
                  <c:v>1.0391386761630317</c:v>
                </c:pt>
                <c:pt idx="131">
                  <c:v>1.4461691231389295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F-4046-AA22-44AE400D2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9199744"/>
        <c:axId val="1239187744"/>
      </c:lineChart>
      <c:dateAx>
        <c:axId val="12391997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8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187744"/>
        <c:crosses val="autoZero"/>
        <c:auto val="0"/>
        <c:lblOffset val="100"/>
        <c:baseTimeUnit val="days"/>
        <c:minorUnit val="12"/>
      </c:dateAx>
      <c:valAx>
        <c:axId val="1239187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19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92176019803544"/>
          <c:y val="0.16363013030450838"/>
          <c:w val="0.29071108419139918"/>
          <c:h val="0.159319164750423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'Compare US vs TX'!$A$6</c:f>
              <c:strCache>
                <c:ptCount val="1"/>
                <c:pt idx="0">
                  <c:v>TX Size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FE-43F3-8F21-C49D76A8D7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FE-43F3-8F21-C49D76A8D7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FE-43F3-8F21-C49D76A8D7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FE-43F3-8F21-C49D76A8D7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FE-43F3-8F21-C49D76A8D7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FE-43F3-8F21-C49D76A8D7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FE-43F3-8F21-C49D76A8D7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FE-43F3-8F21-C49D76A8D7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DFE-43F3-8F21-C49D76A8D7B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DFE-43F3-8F21-C49D76A8D7B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DFE-43F3-8F21-C49D76A8D7B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DFE-43F3-8F21-C49D76A8D7B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DFE-43F3-8F21-C49D76A8D7B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DFE-43F3-8F21-C49D76A8D7B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DFE-43F3-8F21-C49D76A8D7B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DFE-43F3-8F21-C49D76A8D7B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DFE-43F3-8F21-C49D76A8D7B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DFE-43F3-8F21-C49D76A8D7B5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DFE-43F3-8F21-C49D76A8D7B5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DFE-43F3-8F21-C49D76A8D7B5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9DFE-43F3-8F21-C49D76A8D7B5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9DFE-43F3-8F21-C49D76A8D7B5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9DFE-43F3-8F21-C49D76A8D7B5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9DFE-43F3-8F21-C49D76A8D7B5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9DFE-43F3-8F21-C49D76A8D7B5}"/>
              </c:ext>
            </c:extLst>
          </c:dPt>
          <c:cat>
            <c:strRef>
              <c:f>'Compare US vs TX'!$B$5:$Z$5</c:f>
              <c:strCache>
                <c:ptCount val="25"/>
                <c:pt idx="0">
                  <c:v>heavyCivic</c:v>
                </c:pt>
                <c:pt idx="1">
                  <c:v>building</c:v>
                </c:pt>
                <c:pt idx="2">
                  <c:v>mine</c:v>
                </c:pt>
                <c:pt idx="3">
                  <c:v>info</c:v>
                </c:pt>
                <c:pt idx="4">
                  <c:v>durable</c:v>
                </c:pt>
                <c:pt idx="5">
                  <c:v>pst</c:v>
                </c:pt>
                <c:pt idx="6">
                  <c:v>admin</c:v>
                </c:pt>
                <c:pt idx="7">
                  <c:v>transWare</c:v>
                </c:pt>
                <c:pt idx="8">
                  <c:v>wholesale</c:v>
                </c:pt>
                <c:pt idx="9">
                  <c:v>real estate</c:v>
                </c:pt>
                <c:pt idx="10">
                  <c:v>OilGas</c:v>
                </c:pt>
                <c:pt idx="11">
                  <c:v>repair</c:v>
                </c:pt>
                <c:pt idx="12">
                  <c:v>foodAccom</c:v>
                </c:pt>
                <c:pt idx="13">
                  <c:v>laundry</c:v>
                </c:pt>
                <c:pt idx="14">
                  <c:v>manage</c:v>
                </c:pt>
                <c:pt idx="15">
                  <c:v>arts</c:v>
                </c:pt>
                <c:pt idx="16">
                  <c:v>util</c:v>
                </c:pt>
                <c:pt idx="17">
                  <c:v>retail</c:v>
                </c:pt>
                <c:pt idx="18">
                  <c:v>nondur</c:v>
                </c:pt>
                <c:pt idx="19">
                  <c:v>edu</c:v>
                </c:pt>
                <c:pt idx="20">
                  <c:v>religious</c:v>
                </c:pt>
                <c:pt idx="21">
                  <c:v>finance</c:v>
                </c:pt>
                <c:pt idx="22">
                  <c:v>health</c:v>
                </c:pt>
                <c:pt idx="23">
                  <c:v>state</c:v>
                </c:pt>
                <c:pt idx="24">
                  <c:v>federal</c:v>
                </c:pt>
              </c:strCache>
            </c:strRef>
          </c:cat>
          <c:val>
            <c:numRef>
              <c:f>'Compare US vs TX'!$B$6:$Z$6</c:f>
              <c:numCache>
                <c:formatCode>0.000</c:formatCode>
                <c:ptCount val="25"/>
                <c:pt idx="0">
                  <c:v>1.2995804877876946E-2</c:v>
                </c:pt>
                <c:pt idx="1">
                  <c:v>1.3595330101892275E-2</c:v>
                </c:pt>
                <c:pt idx="2">
                  <c:v>9.4155278327405778E-3</c:v>
                </c:pt>
                <c:pt idx="3">
                  <c:v>1.6227933514718355E-2</c:v>
                </c:pt>
                <c:pt idx="4">
                  <c:v>4.4266191823697031E-2</c:v>
                </c:pt>
                <c:pt idx="5">
                  <c:v>7.3841571693127675E-2</c:v>
                </c:pt>
                <c:pt idx="6">
                  <c:v>6.3396829832843254E-2</c:v>
                </c:pt>
                <c:pt idx="7">
                  <c:v>4.5970626047839296E-2</c:v>
                </c:pt>
                <c:pt idx="8">
                  <c:v>4.6897660432530297E-2</c:v>
                </c:pt>
                <c:pt idx="9">
                  <c:v>1.8325370457058975E-2</c:v>
                </c:pt>
                <c:pt idx="10">
                  <c:v>4.6825027066552845E-3</c:v>
                </c:pt>
                <c:pt idx="11">
                  <c:v>1.0981988804756699E-2</c:v>
                </c:pt>
                <c:pt idx="12">
                  <c:v>9.5038504549624245E-2</c:v>
                </c:pt>
                <c:pt idx="13">
                  <c:v>9.2979987837974627E-3</c:v>
                </c:pt>
                <c:pt idx="14">
                  <c:v>1.3057681247672545E-2</c:v>
                </c:pt>
                <c:pt idx="15">
                  <c:v>1.1573316252011454E-2</c:v>
                </c:pt>
                <c:pt idx="16">
                  <c:v>4.5708190803626456E-3</c:v>
                </c:pt>
                <c:pt idx="17">
                  <c:v>9.9249413451141424E-2</c:v>
                </c:pt>
                <c:pt idx="18">
                  <c:v>2.4805225375205506E-2</c:v>
                </c:pt>
                <c:pt idx="19">
                  <c:v>1.7818650922080848E-2</c:v>
                </c:pt>
                <c:pt idx="20">
                  <c:v>1.451914329816619E-2</c:v>
                </c:pt>
                <c:pt idx="21">
                  <c:v>4.7199092743121146E-2</c:v>
                </c:pt>
                <c:pt idx="22">
                  <c:v>0.11890035909099222</c:v>
                </c:pt>
                <c:pt idx="23">
                  <c:v>0.13280949204908449</c:v>
                </c:pt>
                <c:pt idx="24">
                  <c:v>1.5530608282009953E-2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D-484A-9D53-7C76AFEEF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'Compare US vs TX'!$A$7</c:f>
              <c:strCache>
                <c:ptCount val="1"/>
                <c:pt idx="0">
                  <c:v>US Size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FA-4596-8B11-69CC4695F3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FA-4596-8B11-69CC4695F3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FA-4596-8B11-69CC4695F3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FA-4596-8B11-69CC4695F3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FA-4596-8B11-69CC4695F3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FA-4596-8B11-69CC4695F3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FA-4596-8B11-69CC4695F36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FA-4596-8B11-69CC4695F36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BFA-4596-8B11-69CC4695F36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BFA-4596-8B11-69CC4695F36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BFA-4596-8B11-69CC4695F36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BFA-4596-8B11-69CC4695F36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BFA-4596-8B11-69CC4695F36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BFA-4596-8B11-69CC4695F36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BFA-4596-8B11-69CC4695F36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BFA-4596-8B11-69CC4695F36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BFA-4596-8B11-69CC4695F36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BFA-4596-8B11-69CC4695F36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BFA-4596-8B11-69CC4695F36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BFA-4596-8B11-69CC4695F36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BFA-4596-8B11-69CC4695F36C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BFA-4596-8B11-69CC4695F36C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BFA-4596-8B11-69CC4695F36C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BFA-4596-8B11-69CC4695F36C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BFA-4596-8B11-69CC4695F36C}"/>
              </c:ext>
            </c:extLst>
          </c:dPt>
          <c:cat>
            <c:strRef>
              <c:f>'Compare US vs TX'!$B$5:$Z$5</c:f>
              <c:strCache>
                <c:ptCount val="25"/>
                <c:pt idx="0">
                  <c:v>heavyCivic</c:v>
                </c:pt>
                <c:pt idx="1">
                  <c:v>building</c:v>
                </c:pt>
                <c:pt idx="2">
                  <c:v>mine</c:v>
                </c:pt>
                <c:pt idx="3">
                  <c:v>info</c:v>
                </c:pt>
                <c:pt idx="4">
                  <c:v>durable</c:v>
                </c:pt>
                <c:pt idx="5">
                  <c:v>pst</c:v>
                </c:pt>
                <c:pt idx="6">
                  <c:v>admin</c:v>
                </c:pt>
                <c:pt idx="7">
                  <c:v>transWare</c:v>
                </c:pt>
                <c:pt idx="8">
                  <c:v>wholesale</c:v>
                </c:pt>
                <c:pt idx="9">
                  <c:v>real estate</c:v>
                </c:pt>
                <c:pt idx="10">
                  <c:v>OilGas</c:v>
                </c:pt>
                <c:pt idx="11">
                  <c:v>repair</c:v>
                </c:pt>
                <c:pt idx="12">
                  <c:v>foodAccom</c:v>
                </c:pt>
                <c:pt idx="13">
                  <c:v>laundry</c:v>
                </c:pt>
                <c:pt idx="14">
                  <c:v>manage</c:v>
                </c:pt>
                <c:pt idx="15">
                  <c:v>arts</c:v>
                </c:pt>
                <c:pt idx="16">
                  <c:v>util</c:v>
                </c:pt>
                <c:pt idx="17">
                  <c:v>retail</c:v>
                </c:pt>
                <c:pt idx="18">
                  <c:v>nondur</c:v>
                </c:pt>
                <c:pt idx="19">
                  <c:v>edu</c:v>
                </c:pt>
                <c:pt idx="20">
                  <c:v>religious</c:v>
                </c:pt>
                <c:pt idx="21">
                  <c:v>finance</c:v>
                </c:pt>
                <c:pt idx="22">
                  <c:v>health</c:v>
                </c:pt>
                <c:pt idx="23">
                  <c:v>state</c:v>
                </c:pt>
                <c:pt idx="24">
                  <c:v>federal</c:v>
                </c:pt>
              </c:strCache>
            </c:strRef>
          </c:cat>
          <c:val>
            <c:numRef>
              <c:f>'Compare US vs TX'!$B$7:$Z$7</c:f>
              <c:numCache>
                <c:formatCode>0.000</c:formatCode>
                <c:ptCount val="25"/>
                <c:pt idx="0">
                  <c:v>7.1999999999999998E-3</c:v>
                </c:pt>
                <c:pt idx="1">
                  <c:v>1.18E-2</c:v>
                </c:pt>
                <c:pt idx="2">
                  <c:v>3.8E-3</c:v>
                </c:pt>
                <c:pt idx="3">
                  <c:v>1.4E-2</c:v>
                </c:pt>
                <c:pt idx="4">
                  <c:v>5.1400000000000001E-2</c:v>
                </c:pt>
                <c:pt idx="5">
                  <c:v>6.9000000000000006E-2</c:v>
                </c:pt>
                <c:pt idx="6">
                  <c:v>5.8999999999999997E-2</c:v>
                </c:pt>
                <c:pt idx="7">
                  <c:v>4.1599999999999998E-2</c:v>
                </c:pt>
                <c:pt idx="8">
                  <c:v>3.9E-2</c:v>
                </c:pt>
                <c:pt idx="9">
                  <c:v>1.5800000000000002E-2</c:v>
                </c:pt>
                <c:pt idx="10">
                  <c:v>4.0000000000000001E-3</c:v>
                </c:pt>
                <c:pt idx="11">
                  <c:v>9.2999999999999999E-2</c:v>
                </c:pt>
                <c:pt idx="12">
                  <c:v>0.09</c:v>
                </c:pt>
                <c:pt idx="13">
                  <c:v>0.01</c:v>
                </c:pt>
                <c:pt idx="14">
                  <c:v>1.6E-2</c:v>
                </c:pt>
                <c:pt idx="15">
                  <c:v>1.67E-2</c:v>
                </c:pt>
                <c:pt idx="16">
                  <c:v>3.7000000000000002E-3</c:v>
                </c:pt>
                <c:pt idx="17">
                  <c:v>9.7382930000000006E-2</c:v>
                </c:pt>
                <c:pt idx="18">
                  <c:v>3.1E-2</c:v>
                </c:pt>
                <c:pt idx="19">
                  <c:v>2.4400000000000002E-2</c:v>
                </c:pt>
                <c:pt idx="20">
                  <c:v>0.01</c:v>
                </c:pt>
                <c:pt idx="21">
                  <c:v>4.2599999999999999E-2</c:v>
                </c:pt>
                <c:pt idx="22">
                  <c:v>0.14000000000000001</c:v>
                </c:pt>
                <c:pt idx="23">
                  <c:v>6.8000000000000005E-2</c:v>
                </c:pt>
                <c:pt idx="24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0BFA-4596-8B11-69CC4695F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7BE7B0-3307-40C4-962A-2D45BF73CDA0}">
  <sheetPr>
    <tabColor theme="4"/>
  </sheetPr>
  <sheetViews>
    <sheetView workbookViewId="0"/>
  </sheetViews>
  <pageMargins left="0.25" right="0.25" top="0.25" bottom="2" header="0.3" footer="0.3"/>
  <pageSetup orientation="landscape" verticalDpi="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2541E5-5992-4C2A-A3DF-849AE2058BAA}">
  <sheetPr>
    <tabColor theme="4"/>
  </sheetPr>
  <sheetViews>
    <sheetView workbookViewId="0"/>
  </sheetViews>
  <pageMargins left="0.25" right="0.25" top="0.25" bottom="2.25" header="0.3" footer="0.3"/>
  <pageSetup orientation="landscape" verticalDpi="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AE84A6-32B0-4057-A9E2-ED1B223AEBE6}">
  <sheetPr>
    <tabColor theme="4"/>
  </sheetPr>
  <sheetViews>
    <sheetView workbookViewId="0"/>
  </sheetViews>
  <pageMargins left="0.25" right="0.25" top="0.25" bottom="2" header="0.3" footer="0.3"/>
  <pageSetup orientation="landscape" verticalDpi="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E3F204-A7CA-4D10-BD82-DEBFAE6FFB66}">
  <sheetPr>
    <tabColor theme="4"/>
  </sheetPr>
  <sheetViews>
    <sheetView workbookViewId="0"/>
  </sheetViews>
  <pageMargins left="0.25" right="0.25" top="0.25" bottom="2" header="0.3" footer="0.3"/>
  <pageSetup orientation="landscape" verticalDpi="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63CA1EF-6E69-4EE0-A132-5C120970780F}">
  <sheetPr>
    <tabColor theme="4"/>
  </sheetPr>
  <sheetViews>
    <sheetView tabSelected="1" workbookViewId="0"/>
  </sheetViews>
  <pageMargins left="0.25" right="0.25" top="0.25" bottom="2.25" header="0.3" footer="0.3"/>
  <pageSetup orientation="landscape" verticalDpi="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41D22FF3-9ECB-4C8B-AD90-E399FAC958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0.00502</cdr:x>
      <cdr:y>0.08673</cdr:y>
    </cdr:from>
    <cdr:to>
      <cdr:x>0.08022</cdr:x>
      <cdr:y>0.21626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811160D-0A6A-94E0-AD62-5295BCAFD1DF}"/>
            </a:ext>
          </a:extLst>
        </cdr:cNvPr>
        <cdr:cNvSpPr txBox="1"/>
      </cdr:nvSpPr>
      <cdr:spPr>
        <a:xfrm xmlns:a="http://schemas.openxmlformats.org/drawingml/2006/main">
          <a:off x="47625" y="466725"/>
          <a:ext cx="713955" cy="697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 change,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year over year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0.00893</cdr:x>
      <cdr:y>0.87279</cdr:y>
    </cdr:from>
    <cdr:to>
      <cdr:x>0.09021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B4F7789-EA4B-EA2F-B997-D477DFCCFE5B}"/>
            </a:ext>
          </a:extLst>
        </cdr:cNvPr>
        <cdr:cNvSpPr txBox="1"/>
      </cdr:nvSpPr>
      <cdr:spPr>
        <a:xfrm xmlns:a="http://schemas.openxmlformats.org/drawingml/2006/main">
          <a:off x="84775" y="4697016"/>
          <a:ext cx="771611" cy="684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Data are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through December 2024.</a:t>
          </a:r>
          <a:b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SOURCES: Bureau of Labor Statistics; Federal Reserve Bank of Dallas; authors' calculations.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0.72993</cdr:x>
      <cdr:y>0.94137</cdr:y>
    </cdr:from>
    <cdr:to>
      <cdr:x>0.99018</cdr:x>
      <cdr:y>0.99447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D3EC356-9190-EACE-7DAD-A3A0A4BE57ED}"/>
            </a:ext>
          </a:extLst>
        </cdr:cNvPr>
        <cdr:cNvSpPr txBox="1"/>
      </cdr:nvSpPr>
      <cdr:spPr>
        <a:xfrm xmlns:a="http://schemas.openxmlformats.org/drawingml/2006/main">
          <a:off x="6929437" y="5066109"/>
          <a:ext cx="2470547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 kern="1200">
              <a:latin typeface="Montserrat" panose="00000500000000000000" pitchFamily="2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9</xdr:row>
      <xdr:rowOff>72390</xdr:rowOff>
    </xdr:from>
    <xdr:to>
      <xdr:col>13</xdr:col>
      <xdr:colOff>480060</xdr:colOff>
      <xdr:row>24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281332-34EB-3984-7BE3-45C3B5084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487680</xdr:colOff>
      <xdr:row>9</xdr:row>
      <xdr:rowOff>45720</xdr:rowOff>
    </xdr:from>
    <xdr:to>
      <xdr:col>21</xdr:col>
      <xdr:colOff>182880</xdr:colOff>
      <xdr:row>24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8FF7EC-BB83-4325-849A-C3DDDDF5D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0.08155</cdr:y>
    </cdr:from>
    <cdr:to>
      <cdr:x>0.08952</cdr:x>
      <cdr:y>0.21757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D63D2C9-53EB-9384-5A26-307407240E80}"/>
            </a:ext>
          </a:extLst>
        </cdr:cNvPr>
        <cdr:cNvSpPr txBox="1"/>
      </cdr:nvSpPr>
      <cdr:spPr>
        <a:xfrm xmlns:a="http://schemas.openxmlformats.org/drawingml/2006/main">
          <a:off x="0" y="457500"/>
          <a:ext cx="849992" cy="76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Index, Jan.1980 = 100</a:t>
          </a:r>
        </a:p>
      </cdr:txBody>
    </cdr:sp>
  </cdr:relSizeAnchor>
  <cdr:relSizeAnchor xmlns:cdr="http://schemas.openxmlformats.org/drawingml/2006/chartDrawing">
    <cdr:from>
      <cdr:x>0</cdr:x>
      <cdr:y>0.89557</cdr:y>
    </cdr:from>
    <cdr:to>
      <cdr:x>0.97268</cdr:x>
      <cdr:y>0.99104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D61BF47-4D3C-3252-308A-6C28A8AA4A61}"/>
            </a:ext>
          </a:extLst>
        </cdr:cNvPr>
        <cdr:cNvSpPr txBox="1"/>
      </cdr:nvSpPr>
      <cdr:spPr>
        <a:xfrm xmlns:a="http://schemas.openxmlformats.org/drawingml/2006/main">
          <a:off x="0" y="5024375"/>
          <a:ext cx="9236983" cy="535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Data are through December 2024. Shaded regions indicate Texas recessions.</a:t>
          </a:r>
          <a:br>
            <a:rPr lang="en-US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SOURCE: Federal Reserve Bank of Dallas.</a:t>
          </a:r>
        </a:p>
      </cdr:txBody>
    </cdr:sp>
  </cdr:relSizeAnchor>
  <cdr:relSizeAnchor xmlns:cdr="http://schemas.openxmlformats.org/drawingml/2006/chartDrawing">
    <cdr:from>
      <cdr:x>0.67694</cdr:x>
      <cdr:y>0.95053</cdr:y>
    </cdr:from>
    <cdr:to>
      <cdr:x>0.99368</cdr:x>
      <cdr:y>0.99733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F51F399-CFB5-C822-F445-0FB68F2B5464}"/>
            </a:ext>
          </a:extLst>
        </cdr:cNvPr>
        <cdr:cNvSpPr txBox="1"/>
      </cdr:nvSpPr>
      <cdr:spPr>
        <a:xfrm xmlns:a="http://schemas.openxmlformats.org/drawingml/2006/main">
          <a:off x="6427500" y="5332500"/>
          <a:ext cx="3007500" cy="26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 kern="1200">
              <a:latin typeface="Montserrat" panose="00000500000000000000" pitchFamily="2" charset="0"/>
            </a:rPr>
            <a:t>Federal</a:t>
          </a:r>
          <a:r>
            <a:rPr lang="en-US" sz="1100" kern="1200" baseline="0">
              <a:latin typeface="Montserrat" panose="00000500000000000000" pitchFamily="2" charset="0"/>
            </a:rPr>
            <a:t> Reserve Bank of Dallas</a:t>
          </a:r>
          <a:endParaRPr lang="en-US" sz="1100" kern="1200">
            <a:latin typeface="Montserrat" panose="00000500000000000000" pitchFamily="2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0982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2742A-0CCF-5061-276A-DE2FC50082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0.57008</cdr:x>
      <cdr:y>0.07725</cdr:y>
    </cdr:from>
    <cdr:to>
      <cdr:x>0.69962</cdr:x>
      <cdr:y>0.11397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001365D-8A16-E918-EC48-FCEAB5176D3C}"/>
            </a:ext>
          </a:extLst>
        </cdr:cNvPr>
        <cdr:cNvSpPr txBox="1"/>
      </cdr:nvSpPr>
      <cdr:spPr>
        <a:xfrm xmlns:a="http://schemas.openxmlformats.org/drawingml/2006/main">
          <a:off x="5408718" y="415018"/>
          <a:ext cx="1229030" cy="197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Most cyclical sectors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0.56693</cdr:x>
      <cdr:y>0.10081</cdr:y>
    </cdr:from>
    <cdr:to>
      <cdr:x>0.57177</cdr:x>
      <cdr:y>0.80224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AC8C182F-75C9-10AC-01C2-55AAE8529941}"/>
            </a:ext>
          </a:extLst>
        </cdr:cNvPr>
        <cdr:cNvCxnSpPr/>
      </cdr:nvCxnSpPr>
      <cdr:spPr>
        <a:xfrm xmlns:a="http://schemas.openxmlformats.org/drawingml/2006/main" flipH="1" flipV="1">
          <a:off x="5378824" y="541618"/>
          <a:ext cx="45928" cy="3768495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0.57845</cdr:x>
      <cdr:y>0.12785</cdr:y>
    </cdr:from>
    <cdr:to>
      <cdr:x>0.70414</cdr:x>
      <cdr:y>0.12785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B2C4560A-3EFE-93B7-0DCA-F4D24F603EA8}"/>
            </a:ext>
          </a:extLst>
        </cdr:cNvPr>
        <cdr:cNvCxnSpPr/>
      </cdr:nvCxnSpPr>
      <cdr:spPr>
        <a:xfrm xmlns:a="http://schemas.openxmlformats.org/drawingml/2006/main">
          <a:off x="5488087" y="686890"/>
          <a:ext cx="1192502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0.00275</cdr:x>
      <cdr:y>0.86595</cdr:y>
    </cdr:from>
    <cdr:to>
      <cdr:x>0.13517</cdr:x>
      <cdr:y>1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3B755E2D-4E44-27D2-AC2A-32DD3327D412}"/>
            </a:ext>
          </a:extLst>
        </cdr:cNvPr>
        <cdr:cNvSpPr txBox="1"/>
      </cdr:nvSpPr>
      <cdr:spPr>
        <a:xfrm xmlns:a="http://schemas.openxmlformats.org/drawingml/2006/main">
          <a:off x="26091" y="4652401"/>
          <a:ext cx="1256360" cy="720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Data are as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of March 2025; the sample covers January 1990 through December 2024. "PST" refers to professional, scientific and </a:t>
          </a:r>
          <a:b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technical services. "Admin" refers to administrative support and waste services. </a:t>
          </a:r>
          <a:br>
            <a:rPr lang="en-US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SOURCES: Bureau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of Labor Statistics; authors' calculations.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0.46996</cdr:x>
      <cdr:y>0.81571</cdr:y>
    </cdr:from>
    <cdr:to>
      <cdr:x>0.66746</cdr:x>
      <cdr:y>0.89581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F4D15BD3-B220-EA5A-E4C5-3BB4E64CE628}"/>
            </a:ext>
          </a:extLst>
        </cdr:cNvPr>
        <cdr:cNvSpPr txBox="1"/>
      </cdr:nvSpPr>
      <cdr:spPr>
        <a:xfrm xmlns:a="http://schemas.openxmlformats.org/drawingml/2006/main">
          <a:off x="4460824" y="4384804"/>
          <a:ext cx="1874645" cy="430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Employment cyclicality score</a:t>
          </a:r>
        </a:p>
      </cdr:txBody>
    </cdr:sp>
  </cdr:relSizeAnchor>
  <cdr:relSizeAnchor xmlns:cdr="http://schemas.openxmlformats.org/drawingml/2006/chartDrawing">
    <cdr:from>
      <cdr:x>0.74934</cdr:x>
      <cdr:y>0.92932</cdr:y>
    </cdr:from>
    <cdr:to>
      <cdr:x>0.98286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9BD717C-1B8A-3D89-0EF8-90618E0903CD}"/>
            </a:ext>
          </a:extLst>
        </cdr:cNvPr>
        <cdr:cNvSpPr txBox="1"/>
      </cdr:nvSpPr>
      <cdr:spPr>
        <a:xfrm xmlns:a="http://schemas.openxmlformats.org/drawingml/2006/main">
          <a:off x="7109510" y="4992843"/>
          <a:ext cx="2215527" cy="379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0.19685</cdr:x>
      <cdr:y>0.8298</cdr:y>
    </cdr:from>
    <cdr:to>
      <cdr:x>0.29323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2414F5D-D9F8-31F9-A328-97BFC23D794B}"/>
            </a:ext>
          </a:extLst>
        </cdr:cNvPr>
        <cdr:cNvSpPr txBox="1"/>
      </cdr:nvSpPr>
      <cdr:spPr>
        <a:xfrm xmlns:a="http://schemas.openxmlformats.org/drawingml/2006/main">
          <a:off x="1867647" y="46877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0.12861</cdr:x>
      <cdr:y>0.8298</cdr:y>
    </cdr:from>
    <cdr:to>
      <cdr:x>0.83071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9E61286-BB61-73C5-42B0-46F70997E294}"/>
            </a:ext>
          </a:extLst>
        </cdr:cNvPr>
        <cdr:cNvSpPr txBox="1"/>
      </cdr:nvSpPr>
      <cdr:spPr>
        <a:xfrm xmlns:a="http://schemas.openxmlformats.org/drawingml/2006/main">
          <a:off x="1220195" y="4458198"/>
          <a:ext cx="66612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0.72966</cdr:x>
      <cdr:y>0.9409</cdr:y>
    </cdr:from>
    <cdr:to>
      <cdr:x>0.98688</cdr:x>
      <cdr:y>0.98725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AD20115-CF95-BF53-0A85-B8B0266011AF}"/>
            </a:ext>
          </a:extLst>
        </cdr:cNvPr>
        <cdr:cNvSpPr txBox="1"/>
      </cdr:nvSpPr>
      <cdr:spPr>
        <a:xfrm xmlns:a="http://schemas.openxmlformats.org/drawingml/2006/main">
          <a:off x="6922746" y="5055098"/>
          <a:ext cx="2440392" cy="249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 kern="1200">
              <a:latin typeface="Montserrat" panose="00000500000000000000" pitchFamily="2" charset="0"/>
            </a:rPr>
            <a:t>Federal Reserve Bank</a:t>
          </a:r>
          <a:r>
            <a:rPr lang="en-US" sz="1100" kern="1200" baseline="0">
              <a:latin typeface="Montserrat" panose="00000500000000000000" pitchFamily="2" charset="0"/>
            </a:rPr>
            <a:t> of Dallas</a:t>
          </a:r>
          <a:endParaRPr lang="en-US" sz="1100" kern="1200">
            <a:latin typeface="Montserrat" panose="00000500000000000000" pitchFamily="2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1999B4-2AFE-43F9-DCEF-2E201DD39F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0.00787</cdr:x>
      <cdr:y>0.08859</cdr:y>
    </cdr:from>
    <cdr:to>
      <cdr:x>0.07074</cdr:x>
      <cdr:y>0.21398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67777AD-D452-A432-3653-C7D2EAC38F36}"/>
            </a:ext>
          </a:extLst>
        </cdr:cNvPr>
        <cdr:cNvSpPr txBox="1"/>
      </cdr:nvSpPr>
      <cdr:spPr>
        <a:xfrm xmlns:a="http://schemas.openxmlformats.org/drawingml/2006/main">
          <a:off x="74706" y="475958"/>
          <a:ext cx="596450" cy="673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 of total employment</a:t>
          </a:r>
        </a:p>
      </cdr:txBody>
    </cdr:sp>
  </cdr:relSizeAnchor>
  <cdr:relSizeAnchor xmlns:cdr="http://schemas.openxmlformats.org/drawingml/2006/chartDrawing">
    <cdr:from>
      <cdr:x>0.00429</cdr:x>
      <cdr:y>0.00757</cdr:y>
    </cdr:from>
    <cdr:to>
      <cdr:x>0.07503</cdr:x>
      <cdr:y>0.14388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C58D36C-974F-B9CE-11A2-DE5DBF21E0AE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38526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Chart</a:t>
          </a:r>
          <a:r>
            <a:rPr lang="en-US" sz="14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  <a:br>
            <a:rPr lang="en-US" sz="14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Half of Texas jobs are in low cyclicality sectors, exceeding the U.S.</a:t>
          </a:r>
          <a:endParaRPr lang="en-US" sz="14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0.89803</cdr:y>
    </cdr:from>
    <cdr:to>
      <cdr:x>0.07074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827B562-A561-217F-B7E6-9EF5C8BF31C1}"/>
            </a:ext>
          </a:extLst>
        </cdr:cNvPr>
        <cdr:cNvSpPr txBox="1"/>
      </cdr:nvSpPr>
      <cdr:spPr>
        <a:xfrm xmlns:a="http://schemas.openxmlformats.org/drawingml/2006/main">
          <a:off x="0" y="4824754"/>
          <a:ext cx="671156" cy="547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Data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are through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 December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2024. </a:t>
          </a:r>
          <a:br>
            <a:rPr lang="en-US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SOURCES: Bureau of Labor Statistics; authors'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calculations.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0.45236</cdr:x>
      <cdr:y>0.86906</cdr:y>
    </cdr:from>
    <cdr:to>
      <cdr:x>0.6752</cdr:x>
      <cdr:y>0.93163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7D36AA7-181A-5CCD-BB4A-20104CC669F3}"/>
            </a:ext>
          </a:extLst>
        </cdr:cNvPr>
        <cdr:cNvSpPr txBox="1"/>
      </cdr:nvSpPr>
      <cdr:spPr>
        <a:xfrm xmlns:a="http://schemas.openxmlformats.org/drawingml/2006/main">
          <a:off x="4295774" y="4875622"/>
          <a:ext cx="2116211" cy="351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Sector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cyclicality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0.70407</cdr:x>
      <cdr:y>0.95017</cdr:y>
    </cdr:from>
    <cdr:to>
      <cdr:x>0.98819</cdr:x>
      <cdr:y>0.99421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C422291F-A747-8F0A-9379-4184D1970890}"/>
            </a:ext>
          </a:extLst>
        </cdr:cNvPr>
        <cdr:cNvSpPr txBox="1"/>
      </cdr:nvSpPr>
      <cdr:spPr>
        <a:xfrm xmlns:a="http://schemas.openxmlformats.org/drawingml/2006/main">
          <a:off x="6679951" y="5104902"/>
          <a:ext cx="2695637" cy="236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 kern="1200">
              <a:latin typeface="Montserrat" panose="00000500000000000000" pitchFamily="2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EE5D37-CDBD-AC60-F98E-703EE5DD59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0.0801</cdr:y>
    </cdr:from>
    <cdr:to>
      <cdr:x>0.09634</cdr:x>
      <cdr:y>0.18552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3DE572-D2AE-EEA4-C416-84D5EB7BC7CF}"/>
            </a:ext>
          </a:extLst>
        </cdr:cNvPr>
        <cdr:cNvSpPr txBox="1"/>
      </cdr:nvSpPr>
      <cdr:spPr>
        <a:xfrm xmlns:a="http://schemas.openxmlformats.org/drawingml/2006/main">
          <a:off x="0" y="537308"/>
          <a:ext cx="1141950" cy="7071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Employment index, Jan. 2000 = 100</a:t>
          </a:r>
        </a:p>
      </cdr:txBody>
    </cdr:sp>
  </cdr:relSizeAnchor>
  <cdr:relSizeAnchor xmlns:cdr="http://schemas.openxmlformats.org/drawingml/2006/chartDrawing">
    <cdr:from>
      <cdr:x>0.0103</cdr:x>
      <cdr:y>0.89258</cdr:y>
    </cdr:from>
    <cdr:to>
      <cdr:x>0.28593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BDDBAF7-12E3-BBC8-9A1B-0A21458DB46A}"/>
            </a:ext>
          </a:extLst>
        </cdr:cNvPr>
        <cdr:cNvSpPr txBox="1"/>
      </cdr:nvSpPr>
      <cdr:spPr>
        <a:xfrm xmlns:a="http://schemas.openxmlformats.org/drawingml/2006/main">
          <a:off x="97801" y="4798219"/>
          <a:ext cx="2617171" cy="5774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Data are through December 2024.</a:t>
          </a:r>
          <a:br>
            <a:rPr lang="en-US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SOURCE: Bureau of Labor Statistics,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authors' calculations.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0.68777</cdr:x>
      <cdr:y>0.93466</cdr:y>
    </cdr:from>
    <cdr:to>
      <cdr:x>0.98746</cdr:x>
      <cdr:y>0.99114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8984599-7BEC-C642-FBAC-4EAF6C84BAE7}"/>
            </a:ext>
          </a:extLst>
        </cdr:cNvPr>
        <cdr:cNvSpPr txBox="1"/>
      </cdr:nvSpPr>
      <cdr:spPr>
        <a:xfrm xmlns:a="http://schemas.openxmlformats.org/drawingml/2006/main">
          <a:off x="6530578" y="5024437"/>
          <a:ext cx="2845594" cy="303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 kern="1200">
              <a:latin typeface="Montserrat" panose="00000500000000000000" pitchFamily="2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54AA3D-C21C-3E01-E10B-2B658CEAB2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A529F-53D8-44E5-8692-6CD2EBE48AC1}">
  <sheetPr>
    <tabColor theme="4" tint="0.79998168889431442"/>
  </sheetPr>
  <dimension ref="A1:H637"/>
  <sheetViews>
    <sheetView topLeftCell="A98" workbookViewId="0">
      <selection activeCell="K107" sqref="K107:K108"/>
    </sheetView>
  </sheetViews>
  <sheetFormatPr defaultRowHeight="14.5" x14ac:dyDescent="0.35"/>
  <cols>
    <col min="1" max="1" width="13.1796875" customWidth="1"/>
    <col min="2" max="2" width="8.81640625" style="22"/>
    <col min="3" max="3" width="16.54296875" style="11" customWidth="1"/>
    <col min="4" max="4" width="11.453125" style="14" customWidth="1"/>
    <col min="5" max="5" width="13.1796875" customWidth="1"/>
    <col min="8" max="8" width="10.7265625" customWidth="1"/>
  </cols>
  <sheetData>
    <row r="1" spans="1:5" x14ac:dyDescent="0.35">
      <c r="A1" t="s">
        <v>0</v>
      </c>
      <c r="B1" s="22" t="s">
        <v>1</v>
      </c>
      <c r="C1" s="11" t="s">
        <v>2</v>
      </c>
      <c r="D1" s="14" t="s">
        <v>3</v>
      </c>
      <c r="E1" t="s">
        <v>4</v>
      </c>
    </row>
    <row r="2" spans="1:5" hidden="1" x14ac:dyDescent="0.35">
      <c r="A2" t="s">
        <v>5</v>
      </c>
      <c r="B2" s="22">
        <v>101.18232999999999</v>
      </c>
    </row>
    <row r="3" spans="1:5" hidden="1" x14ac:dyDescent="0.35">
      <c r="A3" t="s">
        <v>6</v>
      </c>
      <c r="B3" s="22">
        <v>102.08513000000001</v>
      </c>
      <c r="C3" s="11">
        <f>B3-B2</f>
        <v>0.90280000000001337</v>
      </c>
    </row>
    <row r="4" spans="1:5" hidden="1" x14ac:dyDescent="0.35">
      <c r="A4" t="s">
        <v>7</v>
      </c>
      <c r="B4" s="22">
        <v>102.82212</v>
      </c>
      <c r="C4" s="11">
        <f t="shared" ref="C4:C67" si="0">B4-B3</f>
        <v>0.7369899999999916</v>
      </c>
    </row>
    <row r="5" spans="1:5" hidden="1" x14ac:dyDescent="0.35">
      <c r="A5" t="s">
        <v>8</v>
      </c>
      <c r="B5" s="22">
        <v>103.35496999999999</v>
      </c>
      <c r="C5" s="11">
        <f t="shared" si="0"/>
        <v>0.53284999999999627</v>
      </c>
    </row>
    <row r="6" spans="1:5" hidden="1" x14ac:dyDescent="0.35">
      <c r="A6" t="s">
        <v>9</v>
      </c>
      <c r="B6" s="22">
        <v>103.85431</v>
      </c>
      <c r="C6" s="11">
        <f t="shared" si="0"/>
        <v>0.49934000000000367</v>
      </c>
    </row>
    <row r="7" spans="1:5" hidden="1" x14ac:dyDescent="0.35">
      <c r="A7" t="s">
        <v>10</v>
      </c>
      <c r="B7" s="22">
        <v>104.23909999999999</v>
      </c>
      <c r="C7" s="11">
        <f t="shared" si="0"/>
        <v>0.3847899999999953</v>
      </c>
    </row>
    <row r="8" spans="1:5" hidden="1" x14ac:dyDescent="0.35">
      <c r="A8" t="s">
        <v>11</v>
      </c>
      <c r="B8" s="22">
        <v>104.72714999999999</v>
      </c>
      <c r="C8" s="11">
        <f t="shared" si="0"/>
        <v>0.48805000000000121</v>
      </c>
    </row>
    <row r="9" spans="1:5" hidden="1" x14ac:dyDescent="0.35">
      <c r="A9" t="s">
        <v>12</v>
      </c>
      <c r="B9" s="22">
        <v>105.34058</v>
      </c>
      <c r="C9" s="11">
        <f t="shared" si="0"/>
        <v>0.61343000000000814</v>
      </c>
    </row>
    <row r="10" spans="1:5" hidden="1" x14ac:dyDescent="0.35">
      <c r="A10" t="s">
        <v>13</v>
      </c>
      <c r="B10" s="22">
        <v>106.00324000000001</v>
      </c>
      <c r="C10" s="11">
        <f t="shared" si="0"/>
        <v>0.66266000000000247</v>
      </c>
    </row>
    <row r="11" spans="1:5" hidden="1" x14ac:dyDescent="0.35">
      <c r="A11" t="s">
        <v>14</v>
      </c>
      <c r="B11" s="22">
        <v>106.40797000000001</v>
      </c>
      <c r="C11" s="11">
        <f t="shared" si="0"/>
        <v>0.4047300000000007</v>
      </c>
    </row>
    <row r="12" spans="1:5" hidden="1" x14ac:dyDescent="0.35">
      <c r="A12" t="s">
        <v>15</v>
      </c>
      <c r="B12" s="22">
        <v>107.01763</v>
      </c>
      <c r="C12" s="11">
        <f t="shared" si="0"/>
        <v>0.60965999999999099</v>
      </c>
    </row>
    <row r="13" spans="1:5" hidden="1" x14ac:dyDescent="0.35">
      <c r="A13" t="s">
        <v>16</v>
      </c>
      <c r="B13" s="22">
        <v>108.39904</v>
      </c>
      <c r="C13" s="11">
        <f t="shared" si="0"/>
        <v>1.3814100000000025</v>
      </c>
    </row>
    <row r="14" spans="1:5" hidden="1" x14ac:dyDescent="0.35">
      <c r="A14" t="s">
        <v>17</v>
      </c>
      <c r="B14" s="22">
        <v>109.44831000000001</v>
      </c>
      <c r="C14" s="11">
        <f t="shared" si="0"/>
        <v>1.049270000000007</v>
      </c>
    </row>
    <row r="15" spans="1:5" hidden="1" x14ac:dyDescent="0.35">
      <c r="A15" t="s">
        <v>18</v>
      </c>
      <c r="B15" s="22">
        <v>109.63542</v>
      </c>
      <c r="C15" s="11">
        <f t="shared" si="0"/>
        <v>0.1871099999999899</v>
      </c>
    </row>
    <row r="16" spans="1:5" hidden="1" x14ac:dyDescent="0.35">
      <c r="A16" t="s">
        <v>19</v>
      </c>
      <c r="B16" s="22">
        <v>110.12246</v>
      </c>
      <c r="C16" s="11">
        <f t="shared" si="0"/>
        <v>0.48704000000000747</v>
      </c>
    </row>
    <row r="17" spans="1:3" hidden="1" x14ac:dyDescent="0.35">
      <c r="A17" t="s">
        <v>20</v>
      </c>
      <c r="B17" s="22">
        <v>110.88097999999999</v>
      </c>
      <c r="C17" s="11">
        <f t="shared" si="0"/>
        <v>0.75851999999999009</v>
      </c>
    </row>
    <row r="18" spans="1:3" hidden="1" x14ac:dyDescent="0.35">
      <c r="A18" t="s">
        <v>21</v>
      </c>
      <c r="B18" s="22">
        <v>111.55878</v>
      </c>
      <c r="C18" s="11">
        <f t="shared" si="0"/>
        <v>0.67780000000000484</v>
      </c>
    </row>
    <row r="19" spans="1:3" hidden="1" x14ac:dyDescent="0.35">
      <c r="A19" t="s">
        <v>22</v>
      </c>
      <c r="B19" s="22">
        <v>111.59492</v>
      </c>
      <c r="C19" s="11">
        <f t="shared" si="0"/>
        <v>3.614000000000317E-2</v>
      </c>
    </row>
    <row r="20" spans="1:3" hidden="1" x14ac:dyDescent="0.35">
      <c r="A20" t="s">
        <v>23</v>
      </c>
      <c r="B20" s="22">
        <v>112.14881</v>
      </c>
      <c r="C20" s="11">
        <f t="shared" si="0"/>
        <v>0.55388999999999555</v>
      </c>
    </row>
    <row r="21" spans="1:3" hidden="1" x14ac:dyDescent="0.35">
      <c r="A21" t="s">
        <v>24</v>
      </c>
      <c r="B21" s="22">
        <v>112.94011999999999</v>
      </c>
      <c r="C21" s="11">
        <f t="shared" si="0"/>
        <v>0.79130999999999574</v>
      </c>
    </row>
    <row r="22" spans="1:3" hidden="1" x14ac:dyDescent="0.35">
      <c r="A22" t="s">
        <v>25</v>
      </c>
      <c r="B22" s="22">
        <v>113.88057999999999</v>
      </c>
      <c r="C22" s="11">
        <f t="shared" si="0"/>
        <v>0.94046000000000163</v>
      </c>
    </row>
    <row r="23" spans="1:3" hidden="1" x14ac:dyDescent="0.35">
      <c r="A23" t="s">
        <v>26</v>
      </c>
      <c r="B23" s="22">
        <v>114.6165</v>
      </c>
      <c r="C23" s="11">
        <f t="shared" si="0"/>
        <v>0.73592000000000724</v>
      </c>
    </row>
    <row r="24" spans="1:3" hidden="1" x14ac:dyDescent="0.35">
      <c r="A24" t="s">
        <v>27</v>
      </c>
      <c r="B24" s="22">
        <v>115.56704000000001</v>
      </c>
      <c r="C24" s="11">
        <f t="shared" si="0"/>
        <v>0.95054000000000372</v>
      </c>
    </row>
    <row r="25" spans="1:3" hidden="1" x14ac:dyDescent="0.35">
      <c r="A25" t="s">
        <v>28</v>
      </c>
      <c r="B25" s="22">
        <v>116.12993</v>
      </c>
      <c r="C25" s="11">
        <f t="shared" si="0"/>
        <v>0.56288999999999589</v>
      </c>
    </row>
    <row r="26" spans="1:3" hidden="1" x14ac:dyDescent="0.35">
      <c r="A26" t="s">
        <v>29</v>
      </c>
      <c r="B26" s="22">
        <v>116.15765</v>
      </c>
      <c r="C26" s="11">
        <f t="shared" si="0"/>
        <v>2.7720000000002187E-2</v>
      </c>
    </row>
    <row r="27" spans="1:3" hidden="1" x14ac:dyDescent="0.35">
      <c r="A27" t="s">
        <v>30</v>
      </c>
      <c r="B27" s="22">
        <v>116.6279</v>
      </c>
      <c r="C27" s="11">
        <f t="shared" si="0"/>
        <v>0.47024999999999295</v>
      </c>
    </row>
    <row r="28" spans="1:3" hidden="1" x14ac:dyDescent="0.35">
      <c r="A28" t="s">
        <v>31</v>
      </c>
      <c r="B28" s="22">
        <v>117.20227</v>
      </c>
      <c r="C28" s="11">
        <f t="shared" si="0"/>
        <v>0.57437000000000182</v>
      </c>
    </row>
    <row r="29" spans="1:3" hidden="1" x14ac:dyDescent="0.35">
      <c r="A29" t="s">
        <v>32</v>
      </c>
      <c r="B29" s="22">
        <v>117.79288</v>
      </c>
      <c r="C29" s="11">
        <f t="shared" si="0"/>
        <v>0.59060999999999808</v>
      </c>
    </row>
    <row r="30" spans="1:3" hidden="1" x14ac:dyDescent="0.35">
      <c r="A30" t="s">
        <v>33</v>
      </c>
      <c r="B30" s="22">
        <v>118.28601</v>
      </c>
      <c r="C30" s="11">
        <f t="shared" si="0"/>
        <v>0.49313000000000784</v>
      </c>
    </row>
    <row r="31" spans="1:3" hidden="1" x14ac:dyDescent="0.35">
      <c r="A31" t="s">
        <v>34</v>
      </c>
      <c r="B31" s="22">
        <v>118.79609000000001</v>
      </c>
      <c r="C31" s="11">
        <f t="shared" si="0"/>
        <v>0.51008000000000209</v>
      </c>
    </row>
    <row r="32" spans="1:3" hidden="1" x14ac:dyDescent="0.35">
      <c r="A32" t="s">
        <v>35</v>
      </c>
      <c r="B32" s="22">
        <v>118.87023000000001</v>
      </c>
      <c r="C32" s="11">
        <f t="shared" si="0"/>
        <v>7.4139999999999873E-2</v>
      </c>
    </row>
    <row r="33" spans="1:3" hidden="1" x14ac:dyDescent="0.35">
      <c r="A33" t="s">
        <v>36</v>
      </c>
      <c r="B33" s="22">
        <v>118.83240000000001</v>
      </c>
      <c r="C33" s="11">
        <f t="shared" si="0"/>
        <v>-3.7829999999999586E-2</v>
      </c>
    </row>
    <row r="34" spans="1:3" hidden="1" x14ac:dyDescent="0.35">
      <c r="A34" t="s">
        <v>37</v>
      </c>
      <c r="B34" s="22">
        <v>118.60512</v>
      </c>
      <c r="C34" s="11">
        <f t="shared" si="0"/>
        <v>-0.22728000000000748</v>
      </c>
    </row>
    <row r="35" spans="1:3" hidden="1" x14ac:dyDescent="0.35">
      <c r="A35" t="s">
        <v>38</v>
      </c>
      <c r="B35" s="22">
        <v>118.51114</v>
      </c>
      <c r="C35" s="11">
        <f t="shared" si="0"/>
        <v>-9.3980000000001951E-2</v>
      </c>
    </row>
    <row r="36" spans="1:3" hidden="1" x14ac:dyDescent="0.35">
      <c r="A36" t="s">
        <v>39</v>
      </c>
      <c r="B36" s="22">
        <v>118.52578</v>
      </c>
      <c r="C36" s="11">
        <f t="shared" si="0"/>
        <v>1.4639999999999986E-2</v>
      </c>
    </row>
    <row r="37" spans="1:3" hidden="1" x14ac:dyDescent="0.35">
      <c r="A37" t="s">
        <v>40</v>
      </c>
      <c r="B37" s="22">
        <v>117.97298000000001</v>
      </c>
      <c r="C37" s="11">
        <f t="shared" si="0"/>
        <v>-0.55279999999999063</v>
      </c>
    </row>
    <row r="38" spans="1:3" hidden="1" x14ac:dyDescent="0.35">
      <c r="A38" t="s">
        <v>41</v>
      </c>
      <c r="B38" s="22">
        <v>118.06721</v>
      </c>
      <c r="C38" s="11">
        <f t="shared" si="0"/>
        <v>9.4229999999996039E-2</v>
      </c>
    </row>
    <row r="39" spans="1:3" hidden="1" x14ac:dyDescent="0.35">
      <c r="A39" t="s">
        <v>42</v>
      </c>
      <c r="B39" s="22">
        <v>117.75185</v>
      </c>
      <c r="C39" s="11">
        <f t="shared" si="0"/>
        <v>-0.31535999999999831</v>
      </c>
    </row>
    <row r="40" spans="1:3" hidden="1" x14ac:dyDescent="0.35">
      <c r="A40" t="s">
        <v>43</v>
      </c>
      <c r="B40" s="22">
        <v>117.33908</v>
      </c>
      <c r="C40" s="11">
        <f t="shared" si="0"/>
        <v>-0.41277000000000896</v>
      </c>
    </row>
    <row r="41" spans="1:3" hidden="1" x14ac:dyDescent="0.35">
      <c r="A41" t="s">
        <v>44</v>
      </c>
      <c r="B41" s="22">
        <v>117.16995</v>
      </c>
      <c r="C41" s="11">
        <f t="shared" si="0"/>
        <v>-0.16912999999999556</v>
      </c>
    </row>
    <row r="42" spans="1:3" hidden="1" x14ac:dyDescent="0.35">
      <c r="A42" t="s">
        <v>45</v>
      </c>
      <c r="B42" s="22">
        <v>117.34887000000001</v>
      </c>
      <c r="C42" s="11">
        <f t="shared" si="0"/>
        <v>0.17892000000000507</v>
      </c>
    </row>
    <row r="43" spans="1:3" hidden="1" x14ac:dyDescent="0.35">
      <c r="A43" t="s">
        <v>46</v>
      </c>
      <c r="B43" s="22">
        <v>117.74178000000001</v>
      </c>
      <c r="C43" s="11">
        <f t="shared" si="0"/>
        <v>0.39291000000000054</v>
      </c>
    </row>
    <row r="44" spans="1:3" hidden="1" x14ac:dyDescent="0.35">
      <c r="A44" t="s">
        <v>47</v>
      </c>
      <c r="B44" s="22">
        <v>118.83467</v>
      </c>
      <c r="C44" s="11">
        <f t="shared" si="0"/>
        <v>1.092889999999997</v>
      </c>
    </row>
    <row r="45" spans="1:3" hidden="1" x14ac:dyDescent="0.35">
      <c r="A45" t="s">
        <v>48</v>
      </c>
      <c r="B45" s="22">
        <v>119.41202</v>
      </c>
      <c r="C45" s="11">
        <f t="shared" si="0"/>
        <v>0.57734999999999559</v>
      </c>
    </row>
    <row r="46" spans="1:3" hidden="1" x14ac:dyDescent="0.35">
      <c r="A46" t="s">
        <v>49</v>
      </c>
      <c r="B46" s="22">
        <v>119.87465</v>
      </c>
      <c r="C46" s="11">
        <f t="shared" si="0"/>
        <v>0.46263000000000432</v>
      </c>
    </row>
    <row r="47" spans="1:3" hidden="1" x14ac:dyDescent="0.35">
      <c r="A47" t="s">
        <v>50</v>
      </c>
      <c r="B47" s="22">
        <v>120.23649</v>
      </c>
      <c r="C47" s="11">
        <f t="shared" si="0"/>
        <v>0.36184000000000083</v>
      </c>
    </row>
    <row r="48" spans="1:3" hidden="1" x14ac:dyDescent="0.35">
      <c r="A48" t="s">
        <v>51</v>
      </c>
      <c r="B48" s="22">
        <v>120.72391</v>
      </c>
      <c r="C48" s="11">
        <f t="shared" si="0"/>
        <v>0.48742000000000019</v>
      </c>
    </row>
    <row r="49" spans="1:3" hidden="1" x14ac:dyDescent="0.35">
      <c r="A49" t="s">
        <v>52</v>
      </c>
      <c r="B49" s="22">
        <v>121.16806</v>
      </c>
      <c r="C49" s="11">
        <f t="shared" si="0"/>
        <v>0.44414999999999338</v>
      </c>
    </row>
    <row r="50" spans="1:3" hidden="1" x14ac:dyDescent="0.35">
      <c r="A50" t="s">
        <v>53</v>
      </c>
      <c r="B50" s="22">
        <v>121.60538</v>
      </c>
      <c r="C50" s="11">
        <f t="shared" si="0"/>
        <v>0.43731999999999971</v>
      </c>
    </row>
    <row r="51" spans="1:3" hidden="1" x14ac:dyDescent="0.35">
      <c r="A51" t="s">
        <v>54</v>
      </c>
      <c r="B51" s="22">
        <v>122.15056</v>
      </c>
      <c r="C51" s="11">
        <f t="shared" si="0"/>
        <v>0.545180000000002</v>
      </c>
    </row>
    <row r="52" spans="1:3" hidden="1" x14ac:dyDescent="0.35">
      <c r="A52" t="s">
        <v>55</v>
      </c>
      <c r="B52" s="22">
        <v>122.68593</v>
      </c>
      <c r="C52" s="11">
        <f t="shared" si="0"/>
        <v>0.53537000000000035</v>
      </c>
    </row>
    <row r="53" spans="1:3" hidden="1" x14ac:dyDescent="0.35">
      <c r="A53" t="s">
        <v>56</v>
      </c>
      <c r="B53" s="22">
        <v>123.21778999999999</v>
      </c>
      <c r="C53" s="11">
        <f t="shared" si="0"/>
        <v>0.53185999999999467</v>
      </c>
    </row>
    <row r="54" spans="1:3" hidden="1" x14ac:dyDescent="0.35">
      <c r="A54" t="s">
        <v>57</v>
      </c>
      <c r="B54" s="22">
        <v>123.67144</v>
      </c>
      <c r="C54" s="11">
        <f t="shared" si="0"/>
        <v>0.45365000000001032</v>
      </c>
    </row>
    <row r="55" spans="1:3" hidden="1" x14ac:dyDescent="0.35">
      <c r="A55" t="s">
        <v>58</v>
      </c>
      <c r="B55" s="22">
        <v>124.05922</v>
      </c>
      <c r="C55" s="11">
        <f t="shared" si="0"/>
        <v>0.38777999999999224</v>
      </c>
    </row>
    <row r="56" spans="1:3" hidden="1" x14ac:dyDescent="0.35">
      <c r="A56" t="s">
        <v>59</v>
      </c>
      <c r="B56" s="22">
        <v>124.37575</v>
      </c>
      <c r="C56" s="11">
        <f t="shared" si="0"/>
        <v>0.3165300000000002</v>
      </c>
    </row>
    <row r="57" spans="1:3" hidden="1" x14ac:dyDescent="0.35">
      <c r="A57" t="s">
        <v>60</v>
      </c>
      <c r="B57" s="22">
        <v>124.67402</v>
      </c>
      <c r="C57" s="11">
        <f t="shared" si="0"/>
        <v>0.29827000000000226</v>
      </c>
    </row>
    <row r="58" spans="1:3" hidden="1" x14ac:dyDescent="0.35">
      <c r="A58" t="s">
        <v>61</v>
      </c>
      <c r="B58" s="22">
        <v>124.94678999999999</v>
      </c>
      <c r="C58" s="11">
        <f t="shared" si="0"/>
        <v>0.27276999999999418</v>
      </c>
    </row>
    <row r="59" spans="1:3" hidden="1" x14ac:dyDescent="0.35">
      <c r="A59" t="s">
        <v>62</v>
      </c>
      <c r="B59" s="22">
        <v>125.22033</v>
      </c>
      <c r="C59" s="11">
        <f t="shared" si="0"/>
        <v>0.27354000000001122</v>
      </c>
    </row>
    <row r="60" spans="1:3" hidden="1" x14ac:dyDescent="0.35">
      <c r="A60" t="s">
        <v>63</v>
      </c>
      <c r="B60" s="22">
        <v>125.5086</v>
      </c>
      <c r="C60" s="11">
        <f t="shared" si="0"/>
        <v>0.28826999999999714</v>
      </c>
    </row>
    <row r="61" spans="1:3" hidden="1" x14ac:dyDescent="0.35">
      <c r="A61" t="s">
        <v>64</v>
      </c>
      <c r="B61" s="22">
        <v>125.92549</v>
      </c>
      <c r="C61" s="11">
        <f t="shared" si="0"/>
        <v>0.4168899999999951</v>
      </c>
    </row>
    <row r="62" spans="1:3" hidden="1" x14ac:dyDescent="0.35">
      <c r="A62" t="s">
        <v>65</v>
      </c>
      <c r="B62" s="22">
        <v>126.47158</v>
      </c>
      <c r="C62" s="11">
        <f t="shared" si="0"/>
        <v>0.54609000000000663</v>
      </c>
    </row>
    <row r="63" spans="1:3" hidden="1" x14ac:dyDescent="0.35">
      <c r="A63" t="s">
        <v>66</v>
      </c>
      <c r="B63" s="22">
        <v>127.10147000000001</v>
      </c>
      <c r="C63" s="11">
        <f t="shared" si="0"/>
        <v>0.62989000000000317</v>
      </c>
    </row>
    <row r="64" spans="1:3" hidden="1" x14ac:dyDescent="0.35">
      <c r="A64" t="s">
        <v>67</v>
      </c>
      <c r="B64" s="22">
        <v>127.76836</v>
      </c>
      <c r="C64" s="11">
        <f t="shared" si="0"/>
        <v>0.6668899999999951</v>
      </c>
    </row>
    <row r="65" spans="1:3" hidden="1" x14ac:dyDescent="0.35">
      <c r="A65" t="s">
        <v>68</v>
      </c>
      <c r="B65" s="22">
        <v>128.41862</v>
      </c>
      <c r="C65" s="11">
        <f t="shared" si="0"/>
        <v>0.65026000000000295</v>
      </c>
    </row>
    <row r="66" spans="1:3" hidden="1" x14ac:dyDescent="0.35">
      <c r="A66" t="s">
        <v>69</v>
      </c>
      <c r="B66" s="22">
        <v>128.9813</v>
      </c>
      <c r="C66" s="11">
        <f t="shared" si="0"/>
        <v>0.56268000000000029</v>
      </c>
    </row>
    <row r="67" spans="1:3" hidden="1" x14ac:dyDescent="0.35">
      <c r="A67" t="s">
        <v>70</v>
      </c>
      <c r="B67" s="22">
        <v>129.47923</v>
      </c>
      <c r="C67" s="11">
        <f t="shared" si="0"/>
        <v>0.49792999999999665</v>
      </c>
    </row>
    <row r="68" spans="1:3" hidden="1" x14ac:dyDescent="0.35">
      <c r="A68" t="s">
        <v>71</v>
      </c>
      <c r="B68" s="22">
        <v>129.99217999999999</v>
      </c>
      <c r="C68" s="11">
        <f t="shared" ref="C68:C131" si="1">B68-B67</f>
        <v>0.51294999999998936</v>
      </c>
    </row>
    <row r="69" spans="1:3" hidden="1" x14ac:dyDescent="0.35">
      <c r="A69" t="s">
        <v>72</v>
      </c>
      <c r="B69" s="22">
        <v>130.60398000000001</v>
      </c>
      <c r="C69" s="11">
        <f t="shared" si="1"/>
        <v>0.61180000000001655</v>
      </c>
    </row>
    <row r="70" spans="1:3" hidden="1" x14ac:dyDescent="0.35">
      <c r="A70" t="s">
        <v>73</v>
      </c>
      <c r="B70" s="22">
        <v>131.3639</v>
      </c>
      <c r="C70" s="11">
        <f t="shared" si="1"/>
        <v>0.75991999999999393</v>
      </c>
    </row>
    <row r="71" spans="1:3" hidden="1" x14ac:dyDescent="0.35">
      <c r="A71" t="s">
        <v>74</v>
      </c>
      <c r="B71" s="22">
        <v>132.23595</v>
      </c>
      <c r="C71" s="11">
        <f t="shared" si="1"/>
        <v>0.87205000000000155</v>
      </c>
    </row>
    <row r="72" spans="1:3" hidden="1" x14ac:dyDescent="0.35">
      <c r="A72" t="s">
        <v>75</v>
      </c>
      <c r="B72" s="22">
        <v>133.09647000000001</v>
      </c>
      <c r="C72" s="11">
        <f t="shared" si="1"/>
        <v>0.86052000000000817</v>
      </c>
    </row>
    <row r="73" spans="1:3" hidden="1" x14ac:dyDescent="0.35">
      <c r="A73" t="s">
        <v>76</v>
      </c>
      <c r="B73" s="22">
        <v>133.97480999999999</v>
      </c>
      <c r="C73" s="11">
        <f t="shared" si="1"/>
        <v>0.87833999999998014</v>
      </c>
    </row>
    <row r="74" spans="1:3" hidden="1" x14ac:dyDescent="0.35">
      <c r="A74" t="s">
        <v>77</v>
      </c>
      <c r="B74" s="22">
        <v>134.89832999999999</v>
      </c>
      <c r="C74" s="11">
        <f t="shared" si="1"/>
        <v>0.92351999999999634</v>
      </c>
    </row>
    <row r="75" spans="1:3" hidden="1" x14ac:dyDescent="0.35">
      <c r="A75" t="s">
        <v>78</v>
      </c>
      <c r="B75" s="22">
        <v>135.89141000000001</v>
      </c>
      <c r="C75" s="11">
        <f t="shared" si="1"/>
        <v>0.99308000000002039</v>
      </c>
    </row>
    <row r="76" spans="1:3" hidden="1" x14ac:dyDescent="0.35">
      <c r="A76" t="s">
        <v>79</v>
      </c>
      <c r="B76" s="22">
        <v>136.99608000000001</v>
      </c>
      <c r="C76" s="11">
        <f t="shared" si="1"/>
        <v>1.1046699999999987</v>
      </c>
    </row>
    <row r="77" spans="1:3" hidden="1" x14ac:dyDescent="0.35">
      <c r="A77" t="s">
        <v>80</v>
      </c>
      <c r="B77" s="22">
        <v>138.05081999999999</v>
      </c>
      <c r="C77" s="11">
        <f t="shared" si="1"/>
        <v>1.0547399999999811</v>
      </c>
    </row>
    <row r="78" spans="1:3" hidden="1" x14ac:dyDescent="0.35">
      <c r="A78" t="s">
        <v>81</v>
      </c>
      <c r="B78" s="22">
        <v>139.03501</v>
      </c>
      <c r="C78" s="11">
        <f t="shared" si="1"/>
        <v>0.98419000000001233</v>
      </c>
    </row>
    <row r="79" spans="1:3" hidden="1" x14ac:dyDescent="0.35">
      <c r="A79" t="s">
        <v>82</v>
      </c>
      <c r="B79" s="22">
        <v>139.94718</v>
      </c>
      <c r="C79" s="11">
        <f t="shared" si="1"/>
        <v>0.91217000000000326</v>
      </c>
    </row>
    <row r="80" spans="1:3" hidden="1" x14ac:dyDescent="0.35">
      <c r="A80" t="s">
        <v>83</v>
      </c>
      <c r="B80" s="22">
        <v>140.75867</v>
      </c>
      <c r="C80" s="11">
        <f t="shared" si="1"/>
        <v>0.81148999999999205</v>
      </c>
    </row>
    <row r="81" spans="1:3" hidden="1" x14ac:dyDescent="0.35">
      <c r="A81" t="s">
        <v>84</v>
      </c>
      <c r="B81" s="22">
        <v>141.46450999999999</v>
      </c>
      <c r="C81" s="11">
        <f t="shared" si="1"/>
        <v>0.70583999999999492</v>
      </c>
    </row>
    <row r="82" spans="1:3" hidden="1" x14ac:dyDescent="0.35">
      <c r="A82" t="s">
        <v>85</v>
      </c>
      <c r="B82" s="22">
        <v>142.17985999999999</v>
      </c>
      <c r="C82" s="11">
        <f t="shared" si="1"/>
        <v>0.71535000000000082</v>
      </c>
    </row>
    <row r="83" spans="1:3" hidden="1" x14ac:dyDescent="0.35">
      <c r="A83" t="s">
        <v>86</v>
      </c>
      <c r="B83" s="22">
        <v>142.80545000000001</v>
      </c>
      <c r="C83" s="11">
        <f t="shared" si="1"/>
        <v>0.62559000000001674</v>
      </c>
    </row>
    <row r="84" spans="1:3" hidden="1" x14ac:dyDescent="0.35">
      <c r="A84" t="s">
        <v>87</v>
      </c>
      <c r="B84" s="22">
        <v>143.48767000000001</v>
      </c>
      <c r="C84" s="11">
        <f t="shared" si="1"/>
        <v>0.68222000000000094</v>
      </c>
    </row>
    <row r="85" spans="1:3" hidden="1" x14ac:dyDescent="0.35">
      <c r="A85" t="s">
        <v>88</v>
      </c>
      <c r="B85" s="22">
        <v>144.26293000000001</v>
      </c>
      <c r="C85" s="11">
        <f t="shared" si="1"/>
        <v>0.77526000000000295</v>
      </c>
    </row>
    <row r="86" spans="1:3" hidden="1" x14ac:dyDescent="0.35">
      <c r="A86" t="s">
        <v>89</v>
      </c>
      <c r="B86" s="22">
        <v>145.09126000000001</v>
      </c>
      <c r="C86" s="11">
        <f t="shared" si="1"/>
        <v>0.82832999999999402</v>
      </c>
    </row>
    <row r="87" spans="1:3" hidden="1" x14ac:dyDescent="0.35">
      <c r="A87" t="s">
        <v>90</v>
      </c>
      <c r="B87" s="22">
        <v>145.82469</v>
      </c>
      <c r="C87" s="11">
        <f t="shared" si="1"/>
        <v>0.73342999999999847</v>
      </c>
    </row>
    <row r="88" spans="1:3" hidden="1" x14ac:dyDescent="0.35">
      <c r="A88" t="s">
        <v>91</v>
      </c>
      <c r="B88" s="22">
        <v>146.45201</v>
      </c>
      <c r="C88" s="11">
        <f t="shared" si="1"/>
        <v>0.62731999999999744</v>
      </c>
    </row>
    <row r="89" spans="1:3" hidden="1" x14ac:dyDescent="0.35">
      <c r="A89" t="s">
        <v>92</v>
      </c>
      <c r="B89" s="22">
        <v>146.9923</v>
      </c>
      <c r="C89" s="11">
        <f t="shared" si="1"/>
        <v>0.54028999999999883</v>
      </c>
    </row>
    <row r="90" spans="1:3" hidden="1" x14ac:dyDescent="0.35">
      <c r="A90" t="s">
        <v>93</v>
      </c>
      <c r="B90" s="22">
        <v>147.50247999999999</v>
      </c>
      <c r="C90" s="11">
        <f t="shared" si="1"/>
        <v>0.5101799999999912</v>
      </c>
    </row>
    <row r="91" spans="1:3" hidden="1" x14ac:dyDescent="0.35">
      <c r="A91" t="s">
        <v>94</v>
      </c>
      <c r="B91" s="22">
        <v>147.91546</v>
      </c>
      <c r="C91" s="11">
        <f t="shared" si="1"/>
        <v>0.41298000000000457</v>
      </c>
    </row>
    <row r="92" spans="1:3" hidden="1" x14ac:dyDescent="0.35">
      <c r="A92" t="s">
        <v>95</v>
      </c>
      <c r="B92" s="22">
        <v>148.41819000000001</v>
      </c>
      <c r="C92" s="11">
        <f t="shared" si="1"/>
        <v>0.50273000000001389</v>
      </c>
    </row>
    <row r="93" spans="1:3" hidden="1" x14ac:dyDescent="0.35">
      <c r="A93" t="s">
        <v>96</v>
      </c>
      <c r="B93" s="22">
        <v>149.03776999999999</v>
      </c>
      <c r="C93" s="11">
        <f t="shared" si="1"/>
        <v>0.61957999999998492</v>
      </c>
    </row>
    <row r="94" spans="1:3" hidden="1" x14ac:dyDescent="0.35">
      <c r="A94" t="s">
        <v>97</v>
      </c>
      <c r="B94" s="22">
        <v>149.7363</v>
      </c>
      <c r="C94" s="11">
        <f t="shared" si="1"/>
        <v>0.6985300000000052</v>
      </c>
    </row>
    <row r="95" spans="1:3" hidden="1" x14ac:dyDescent="0.35">
      <c r="A95" t="s">
        <v>98</v>
      </c>
      <c r="B95" s="22">
        <v>150.44319999999999</v>
      </c>
      <c r="C95" s="11">
        <f t="shared" si="1"/>
        <v>0.70689999999999031</v>
      </c>
    </row>
    <row r="96" spans="1:3" ht="12" hidden="1" customHeight="1" x14ac:dyDescent="0.35">
      <c r="A96" t="s">
        <v>99</v>
      </c>
      <c r="B96" s="22">
        <v>151.09532999999999</v>
      </c>
      <c r="C96" s="11">
        <f t="shared" si="1"/>
        <v>0.65212999999999965</v>
      </c>
    </row>
    <row r="97" spans="1:8" hidden="1" x14ac:dyDescent="0.35">
      <c r="A97" t="s">
        <v>100</v>
      </c>
      <c r="B97" s="22">
        <v>151.54553999999999</v>
      </c>
      <c r="C97" s="11">
        <f t="shared" si="1"/>
        <v>0.45020999999999844</v>
      </c>
    </row>
    <row r="98" spans="1:8" x14ac:dyDescent="0.35">
      <c r="A98" t="s">
        <v>101</v>
      </c>
      <c r="B98" s="22">
        <v>151.73408000000001</v>
      </c>
      <c r="C98" s="11">
        <f t="shared" si="1"/>
        <v>0.18854000000001747</v>
      </c>
      <c r="D98" s="14">
        <v>100</v>
      </c>
      <c r="E98">
        <v>0</v>
      </c>
      <c r="F98" s="11" t="str">
        <f>IF(MOD(INT(LEFT(A98,4)),4)=0,IF(RIGHT(A98,3)="Jul",_xlfn.CONCAT("'",RIGHT(LEFT(A98,4),2)),""),"")</f>
        <v/>
      </c>
      <c r="H98" s="17">
        <v>29221</v>
      </c>
    </row>
    <row r="99" spans="1:8" x14ac:dyDescent="0.35">
      <c r="A99" t="s">
        <v>102</v>
      </c>
      <c r="B99" s="22">
        <v>151.71159</v>
      </c>
      <c r="C99" s="11">
        <f t="shared" si="1"/>
        <v>-2.2490000000004784E-2</v>
      </c>
      <c r="D99" s="14">
        <f>D$98*(B99/B$98)</f>
        <v>99.985178016698683</v>
      </c>
      <c r="E99">
        <v>0</v>
      </c>
      <c r="F99" s="11" t="str">
        <f t="shared" ref="F99:F162" si="2">IF(MOD(INT(LEFT(A99,4)),4)=0,IF(RIGHT(A99,3)="Jul",_xlfn.CONCAT("'",RIGHT(LEFT(A99,4),2)),""),"")</f>
        <v/>
      </c>
      <c r="H99" s="16">
        <f>EDATE(H98, 1)</f>
        <v>29252</v>
      </c>
    </row>
    <row r="100" spans="1:8" x14ac:dyDescent="0.35">
      <c r="A100" t="s">
        <v>103</v>
      </c>
      <c r="B100" s="22">
        <v>151.72837000000001</v>
      </c>
      <c r="C100" s="11">
        <f t="shared" si="1"/>
        <v>1.6780000000011341E-2</v>
      </c>
      <c r="D100" s="14">
        <f t="shared" ref="D100:D163" si="3">D$98*(B100/B$98)</f>
        <v>99.99623683749887</v>
      </c>
      <c r="E100">
        <v>0</v>
      </c>
      <c r="F100" s="11" t="str">
        <f t="shared" si="2"/>
        <v/>
      </c>
      <c r="H100" s="16">
        <f t="shared" ref="H100:H163" si="4">EDATE(H99, 1)</f>
        <v>29281</v>
      </c>
    </row>
    <row r="101" spans="1:8" x14ac:dyDescent="0.35">
      <c r="A101" t="s">
        <v>104</v>
      </c>
      <c r="B101" s="22">
        <v>151.81806</v>
      </c>
      <c r="C101" s="11">
        <f t="shared" si="1"/>
        <v>8.9689999999990278E-2</v>
      </c>
      <c r="D101" s="14">
        <f t="shared" si="3"/>
        <v>100.05534682781878</v>
      </c>
      <c r="E101">
        <v>0</v>
      </c>
      <c r="F101" s="11" t="str">
        <f t="shared" si="2"/>
        <v/>
      </c>
      <c r="H101" s="16">
        <f t="shared" si="4"/>
        <v>29312</v>
      </c>
    </row>
    <row r="102" spans="1:8" x14ac:dyDescent="0.35">
      <c r="A102" t="s">
        <v>105</v>
      </c>
      <c r="B102" s="22">
        <v>151.99269000000001</v>
      </c>
      <c r="C102" s="11">
        <f t="shared" si="1"/>
        <v>0.17463000000000761</v>
      </c>
      <c r="D102" s="14">
        <f t="shared" si="3"/>
        <v>100.17043633177201</v>
      </c>
      <c r="E102">
        <v>0</v>
      </c>
      <c r="F102" s="11" t="str">
        <f t="shared" si="2"/>
        <v/>
      </c>
      <c r="H102" s="16">
        <f t="shared" si="4"/>
        <v>29342</v>
      </c>
    </row>
    <row r="103" spans="1:8" x14ac:dyDescent="0.35">
      <c r="A103" t="s">
        <v>106</v>
      </c>
      <c r="B103" s="22">
        <v>152.26157000000001</v>
      </c>
      <c r="C103" s="11">
        <f t="shared" si="1"/>
        <v>0.26887999999999579</v>
      </c>
      <c r="D103" s="14">
        <f t="shared" si="3"/>
        <v>100.34764108366427</v>
      </c>
      <c r="E103">
        <v>0</v>
      </c>
      <c r="F103" s="11" t="str">
        <f t="shared" si="2"/>
        <v/>
      </c>
      <c r="H103" s="16">
        <f t="shared" si="4"/>
        <v>29373</v>
      </c>
    </row>
    <row r="104" spans="1:8" x14ac:dyDescent="0.35">
      <c r="A104" t="s">
        <v>107</v>
      </c>
      <c r="B104" s="22">
        <v>152.79472999999999</v>
      </c>
      <c r="C104" s="11">
        <f t="shared" si="1"/>
        <v>0.53315999999998098</v>
      </c>
      <c r="D104" s="14">
        <f t="shared" si="3"/>
        <v>100.69901896792071</v>
      </c>
      <c r="E104">
        <v>0</v>
      </c>
      <c r="F104" s="11" t="str">
        <f t="shared" si="2"/>
        <v>'80</v>
      </c>
      <c r="H104" s="16">
        <f t="shared" si="4"/>
        <v>29403</v>
      </c>
    </row>
    <row r="105" spans="1:8" x14ac:dyDescent="0.35">
      <c r="A105" t="s">
        <v>108</v>
      </c>
      <c r="B105" s="22">
        <v>153.60781</v>
      </c>
      <c r="C105" s="11">
        <f t="shared" si="1"/>
        <v>0.81308000000001357</v>
      </c>
      <c r="D105" s="14">
        <f t="shared" si="3"/>
        <v>101.23487749093678</v>
      </c>
      <c r="E105">
        <v>0</v>
      </c>
      <c r="F105" s="11" t="str">
        <f t="shared" si="2"/>
        <v/>
      </c>
      <c r="H105" s="16">
        <f t="shared" si="4"/>
        <v>29434</v>
      </c>
    </row>
    <row r="106" spans="1:8" x14ac:dyDescent="0.35">
      <c r="A106" t="s">
        <v>109</v>
      </c>
      <c r="B106" s="22">
        <v>154.50072</v>
      </c>
      <c r="C106" s="11">
        <f t="shared" si="1"/>
        <v>0.89291000000000054</v>
      </c>
      <c r="D106" s="14">
        <f t="shared" si="3"/>
        <v>101.82334779371911</v>
      </c>
      <c r="E106">
        <v>0</v>
      </c>
      <c r="F106" s="11" t="str">
        <f t="shared" si="2"/>
        <v/>
      </c>
      <c r="H106" s="16">
        <f t="shared" si="4"/>
        <v>29465</v>
      </c>
    </row>
    <row r="107" spans="1:8" x14ac:dyDescent="0.35">
      <c r="A107" t="s">
        <v>110</v>
      </c>
      <c r="B107" s="22">
        <v>155.35156000000001</v>
      </c>
      <c r="C107" s="11">
        <f t="shared" si="1"/>
        <v>0.85084000000000515</v>
      </c>
      <c r="D107" s="14">
        <f t="shared" si="3"/>
        <v>102.38409195877418</v>
      </c>
      <c r="E107">
        <v>0</v>
      </c>
      <c r="F107" s="11" t="str">
        <f t="shared" si="2"/>
        <v/>
      </c>
      <c r="H107" s="16">
        <f t="shared" si="4"/>
        <v>29495</v>
      </c>
    </row>
    <row r="108" spans="1:8" x14ac:dyDescent="0.35">
      <c r="A108" t="s">
        <v>111</v>
      </c>
      <c r="B108" s="22">
        <v>156.13072</v>
      </c>
      <c r="C108" s="11">
        <f t="shared" si="1"/>
        <v>0.7791599999999903</v>
      </c>
      <c r="D108" s="14">
        <f t="shared" si="3"/>
        <v>102.89759558300943</v>
      </c>
      <c r="E108">
        <v>0</v>
      </c>
      <c r="F108" s="11" t="str">
        <f t="shared" si="2"/>
        <v/>
      </c>
      <c r="H108" s="16">
        <f t="shared" si="4"/>
        <v>29526</v>
      </c>
    </row>
    <row r="109" spans="1:8" x14ac:dyDescent="0.35">
      <c r="A109" t="s">
        <v>112</v>
      </c>
      <c r="B109" s="22">
        <v>156.82470000000001</v>
      </c>
      <c r="C109" s="11">
        <f t="shared" si="1"/>
        <v>0.69398000000001048</v>
      </c>
      <c r="D109" s="14">
        <f t="shared" si="3"/>
        <v>103.35496152215771</v>
      </c>
      <c r="E109">
        <v>0</v>
      </c>
      <c r="F109" s="11" t="str">
        <f t="shared" si="2"/>
        <v/>
      </c>
      <c r="H109" s="16">
        <f t="shared" si="4"/>
        <v>29556</v>
      </c>
    </row>
    <row r="110" spans="1:8" x14ac:dyDescent="0.35">
      <c r="A110" t="s">
        <v>113</v>
      </c>
      <c r="B110" s="22">
        <v>157.79576</v>
      </c>
      <c r="C110" s="11">
        <f t="shared" si="1"/>
        <v>0.97105999999999426</v>
      </c>
      <c r="D110" s="14">
        <f t="shared" si="3"/>
        <v>103.99493640453088</v>
      </c>
      <c r="E110">
        <v>0</v>
      </c>
      <c r="F110" s="11" t="str">
        <f t="shared" si="2"/>
        <v/>
      </c>
      <c r="H110" s="16">
        <f t="shared" si="4"/>
        <v>29587</v>
      </c>
    </row>
    <row r="111" spans="1:8" x14ac:dyDescent="0.35">
      <c r="A111" t="s">
        <v>114</v>
      </c>
      <c r="B111" s="22">
        <v>158.77915999999999</v>
      </c>
      <c r="C111" s="11">
        <f t="shared" si="1"/>
        <v>0.98339999999998895</v>
      </c>
      <c r="D111" s="14">
        <f t="shared" si="3"/>
        <v>104.6430439358119</v>
      </c>
      <c r="E111">
        <v>0</v>
      </c>
      <c r="F111" s="11" t="str">
        <f t="shared" si="2"/>
        <v/>
      </c>
      <c r="H111" s="16">
        <f t="shared" si="4"/>
        <v>29618</v>
      </c>
    </row>
    <row r="112" spans="1:8" x14ac:dyDescent="0.35">
      <c r="A112" t="s">
        <v>115</v>
      </c>
      <c r="B112" s="22">
        <v>159.80247</v>
      </c>
      <c r="C112" s="11">
        <f t="shared" si="1"/>
        <v>1.0233100000000093</v>
      </c>
      <c r="D112" s="14">
        <f t="shared" si="3"/>
        <v>105.31745406173746</v>
      </c>
      <c r="E112">
        <v>0</v>
      </c>
      <c r="F112" s="11" t="str">
        <f t="shared" si="2"/>
        <v/>
      </c>
      <c r="H112" s="16">
        <f t="shared" si="4"/>
        <v>29646</v>
      </c>
    </row>
    <row r="113" spans="1:8" x14ac:dyDescent="0.35">
      <c r="A113" t="s">
        <v>116</v>
      </c>
      <c r="B113" s="22">
        <v>160.89318</v>
      </c>
      <c r="C113" s="11">
        <f t="shared" si="1"/>
        <v>1.0907100000000014</v>
      </c>
      <c r="D113" s="14">
        <f t="shared" si="3"/>
        <v>106.03628400422633</v>
      </c>
      <c r="E113">
        <v>0</v>
      </c>
      <c r="F113" s="11" t="str">
        <f t="shared" si="2"/>
        <v/>
      </c>
      <c r="H113" s="16">
        <f t="shared" si="4"/>
        <v>29677</v>
      </c>
    </row>
    <row r="114" spans="1:8" x14ac:dyDescent="0.35">
      <c r="A114" t="s">
        <v>117</v>
      </c>
      <c r="B114" s="22">
        <v>162.16857999999999</v>
      </c>
      <c r="C114" s="11">
        <f t="shared" si="1"/>
        <v>1.2753999999999905</v>
      </c>
      <c r="D114" s="14">
        <f t="shared" si="3"/>
        <v>106.87683347076675</v>
      </c>
      <c r="E114">
        <v>0</v>
      </c>
      <c r="F114" s="11" t="str">
        <f t="shared" si="2"/>
        <v/>
      </c>
      <c r="H114" s="16">
        <f t="shared" si="4"/>
        <v>29707</v>
      </c>
    </row>
    <row r="115" spans="1:8" x14ac:dyDescent="0.35">
      <c r="A115" t="s">
        <v>118</v>
      </c>
      <c r="B115" s="22">
        <v>163.48725999999999</v>
      </c>
      <c r="C115" s="11">
        <f t="shared" si="1"/>
        <v>1.3186800000000005</v>
      </c>
      <c r="D115" s="14">
        <f t="shared" si="3"/>
        <v>107.74590652277985</v>
      </c>
      <c r="E115">
        <v>0</v>
      </c>
      <c r="F115" s="11" t="str">
        <f t="shared" si="2"/>
        <v/>
      </c>
      <c r="H115" s="16">
        <f t="shared" si="4"/>
        <v>29738</v>
      </c>
    </row>
    <row r="116" spans="1:8" x14ac:dyDescent="0.35">
      <c r="A116" t="s">
        <v>119</v>
      </c>
      <c r="B116" s="22">
        <v>164.70707999999999</v>
      </c>
      <c r="C116" s="11">
        <f t="shared" si="1"/>
        <v>1.2198199999999986</v>
      </c>
      <c r="D116" s="14">
        <f t="shared" si="3"/>
        <v>108.54982611684862</v>
      </c>
      <c r="E116">
        <v>0</v>
      </c>
      <c r="F116" s="11" t="str">
        <f t="shared" si="2"/>
        <v/>
      </c>
      <c r="H116" s="16">
        <f t="shared" si="4"/>
        <v>29768</v>
      </c>
    </row>
    <row r="117" spans="1:8" x14ac:dyDescent="0.35">
      <c r="A117" t="s">
        <v>120</v>
      </c>
      <c r="B117" s="22">
        <v>165.86234999999999</v>
      </c>
      <c r="C117" s="11">
        <f t="shared" si="1"/>
        <v>1.1552700000000016</v>
      </c>
      <c r="D117" s="14">
        <f t="shared" si="3"/>
        <v>109.31120418036606</v>
      </c>
      <c r="E117">
        <v>0</v>
      </c>
      <c r="F117" s="11" t="str">
        <f t="shared" si="2"/>
        <v/>
      </c>
      <c r="H117" s="16">
        <f t="shared" si="4"/>
        <v>29799</v>
      </c>
    </row>
    <row r="118" spans="1:8" x14ac:dyDescent="0.35">
      <c r="A118" t="s">
        <v>121</v>
      </c>
      <c r="B118" s="22">
        <v>166.78661</v>
      </c>
      <c r="C118" s="11">
        <f t="shared" si="1"/>
        <v>0.92426000000000386</v>
      </c>
      <c r="D118" s="14">
        <f t="shared" si="3"/>
        <v>109.92033562927985</v>
      </c>
      <c r="E118">
        <v>0</v>
      </c>
      <c r="F118" s="11" t="str">
        <f t="shared" si="2"/>
        <v/>
      </c>
      <c r="H118" s="16">
        <f t="shared" si="4"/>
        <v>29830</v>
      </c>
    </row>
    <row r="119" spans="1:8" x14ac:dyDescent="0.35">
      <c r="A119" t="s">
        <v>122</v>
      </c>
      <c r="B119" s="22">
        <v>167.52960999999999</v>
      </c>
      <c r="C119" s="11">
        <f t="shared" si="1"/>
        <v>0.742999999999995</v>
      </c>
      <c r="D119" s="14">
        <f t="shared" si="3"/>
        <v>110.41000808783366</v>
      </c>
      <c r="E119">
        <v>0</v>
      </c>
      <c r="F119" s="11" t="str">
        <f t="shared" si="2"/>
        <v/>
      </c>
      <c r="H119" s="16">
        <f t="shared" si="4"/>
        <v>29860</v>
      </c>
    </row>
    <row r="120" spans="1:8" x14ac:dyDescent="0.35">
      <c r="A120" t="s">
        <v>123</v>
      </c>
      <c r="B120" s="22">
        <v>168.00237000000001</v>
      </c>
      <c r="C120" s="11">
        <f t="shared" si="1"/>
        <v>0.47276000000002227</v>
      </c>
      <c r="D120" s="14">
        <f t="shared" si="3"/>
        <v>110.72157948959128</v>
      </c>
      <c r="E120">
        <v>0</v>
      </c>
      <c r="F120" s="11" t="str">
        <f t="shared" si="2"/>
        <v/>
      </c>
      <c r="H120" s="16">
        <f t="shared" si="4"/>
        <v>29891</v>
      </c>
    </row>
    <row r="121" spans="1:8" x14ac:dyDescent="0.35">
      <c r="A121" t="s">
        <v>124</v>
      </c>
      <c r="B121" s="22">
        <v>168.37093999999999</v>
      </c>
      <c r="C121" s="11">
        <f t="shared" si="1"/>
        <v>0.36856999999997697</v>
      </c>
      <c r="D121" s="14">
        <f t="shared" si="3"/>
        <v>110.96448470903833</v>
      </c>
      <c r="E121">
        <v>0</v>
      </c>
      <c r="F121" s="11" t="str">
        <f t="shared" si="2"/>
        <v/>
      </c>
      <c r="H121" s="16">
        <f t="shared" si="4"/>
        <v>29921</v>
      </c>
    </row>
    <row r="122" spans="1:8" x14ac:dyDescent="0.35">
      <c r="A122" t="s">
        <v>125</v>
      </c>
      <c r="B122" s="22">
        <v>168.53788</v>
      </c>
      <c r="C122" s="11">
        <f t="shared" si="1"/>
        <v>0.16694000000001097</v>
      </c>
      <c r="D122" s="14">
        <f t="shared" si="3"/>
        <v>111.07450613599792</v>
      </c>
      <c r="E122">
        <v>0</v>
      </c>
      <c r="F122" s="11" t="str">
        <f t="shared" si="2"/>
        <v/>
      </c>
      <c r="H122" s="16">
        <f t="shared" si="4"/>
        <v>29952</v>
      </c>
    </row>
    <row r="123" spans="1:8" x14ac:dyDescent="0.35">
      <c r="A123" t="s">
        <v>126</v>
      </c>
      <c r="B123" s="22">
        <v>168.62290999999999</v>
      </c>
      <c r="C123" s="11">
        <f t="shared" si="1"/>
        <v>8.5029999999989059E-2</v>
      </c>
      <c r="D123" s="14">
        <f t="shared" si="3"/>
        <v>111.13054496392635</v>
      </c>
      <c r="E123">
        <v>0</v>
      </c>
      <c r="F123" s="11" t="str">
        <f t="shared" si="2"/>
        <v/>
      </c>
      <c r="H123" s="16">
        <f t="shared" si="4"/>
        <v>29983</v>
      </c>
    </row>
    <row r="124" spans="1:8" x14ac:dyDescent="0.35">
      <c r="A124" t="s">
        <v>127</v>
      </c>
      <c r="B124" s="22">
        <v>168.45005</v>
      </c>
      <c r="C124" s="11">
        <f t="shared" si="1"/>
        <v>-0.1728599999999858</v>
      </c>
      <c r="D124" s="14">
        <f t="shared" si="3"/>
        <v>111.01662197444371</v>
      </c>
      <c r="E124">
        <v>1</v>
      </c>
      <c r="F124" s="11" t="str">
        <f t="shared" si="2"/>
        <v/>
      </c>
      <c r="H124" s="16">
        <f t="shared" si="4"/>
        <v>30011</v>
      </c>
    </row>
    <row r="125" spans="1:8" x14ac:dyDescent="0.35">
      <c r="A125" t="s">
        <v>128</v>
      </c>
      <c r="B125" s="22">
        <v>168.01600999999999</v>
      </c>
      <c r="C125" s="11">
        <f t="shared" si="1"/>
        <v>-0.4340400000000102</v>
      </c>
      <c r="D125" s="14">
        <f t="shared" si="3"/>
        <v>110.73056890053967</v>
      </c>
      <c r="E125">
        <v>1</v>
      </c>
      <c r="F125" s="11" t="str">
        <f t="shared" si="2"/>
        <v/>
      </c>
      <c r="H125" s="16">
        <f t="shared" si="4"/>
        <v>30042</v>
      </c>
    </row>
    <row r="126" spans="1:8" x14ac:dyDescent="0.35">
      <c r="A126" t="s">
        <v>129</v>
      </c>
      <c r="B126" s="22">
        <v>167.41970000000001</v>
      </c>
      <c r="C126" s="11">
        <f t="shared" si="1"/>
        <v>-0.59630999999998835</v>
      </c>
      <c r="D126" s="14">
        <f t="shared" si="3"/>
        <v>110.33757215254477</v>
      </c>
      <c r="E126">
        <v>1</v>
      </c>
      <c r="F126" s="11" t="str">
        <f t="shared" si="2"/>
        <v/>
      </c>
      <c r="H126" s="16">
        <f t="shared" si="4"/>
        <v>30072</v>
      </c>
    </row>
    <row r="127" spans="1:8" x14ac:dyDescent="0.35">
      <c r="A127" t="s">
        <v>130</v>
      </c>
      <c r="B127" s="22">
        <v>166.751</v>
      </c>
      <c r="C127" s="11">
        <f t="shared" si="1"/>
        <v>-0.66870000000000118</v>
      </c>
      <c r="D127" s="14">
        <f t="shared" si="3"/>
        <v>109.89686693984635</v>
      </c>
      <c r="E127">
        <v>1</v>
      </c>
      <c r="F127" s="11" t="str">
        <f t="shared" si="2"/>
        <v/>
      </c>
      <c r="H127" s="16">
        <f t="shared" si="4"/>
        <v>30103</v>
      </c>
    </row>
    <row r="128" spans="1:8" x14ac:dyDescent="0.35">
      <c r="A128" t="s">
        <v>131</v>
      </c>
      <c r="B128" s="22">
        <v>165.87474</v>
      </c>
      <c r="C128" s="11">
        <f t="shared" si="1"/>
        <v>-0.87626000000000204</v>
      </c>
      <c r="D128" s="14">
        <f t="shared" si="3"/>
        <v>109.31936978166013</v>
      </c>
      <c r="E128">
        <v>1</v>
      </c>
      <c r="F128" s="11" t="str">
        <f t="shared" si="2"/>
        <v/>
      </c>
      <c r="H128" s="16">
        <f t="shared" si="4"/>
        <v>30133</v>
      </c>
    </row>
    <row r="129" spans="1:8" x14ac:dyDescent="0.35">
      <c r="A129" t="s">
        <v>132</v>
      </c>
      <c r="B129" s="22">
        <v>164.81009</v>
      </c>
      <c r="C129" s="11">
        <f t="shared" si="1"/>
        <v>-1.0646500000000003</v>
      </c>
      <c r="D129" s="14">
        <f t="shared" si="3"/>
        <v>108.61771462284544</v>
      </c>
      <c r="E129">
        <v>1</v>
      </c>
      <c r="F129" s="11" t="str">
        <f t="shared" si="2"/>
        <v/>
      </c>
      <c r="H129" s="16">
        <f t="shared" si="4"/>
        <v>30164</v>
      </c>
    </row>
    <row r="130" spans="1:8" x14ac:dyDescent="0.35">
      <c r="A130" t="s">
        <v>133</v>
      </c>
      <c r="B130" s="22">
        <v>163.61885000000001</v>
      </c>
      <c r="C130" s="11">
        <f t="shared" si="1"/>
        <v>-1.1912399999999934</v>
      </c>
      <c r="D130" s="14">
        <f t="shared" si="3"/>
        <v>107.83263061271404</v>
      </c>
      <c r="E130">
        <v>1</v>
      </c>
      <c r="F130" s="11" t="str">
        <f t="shared" si="2"/>
        <v/>
      </c>
      <c r="H130" s="16">
        <f t="shared" si="4"/>
        <v>30195</v>
      </c>
    </row>
    <row r="131" spans="1:8" x14ac:dyDescent="0.35">
      <c r="A131" t="s">
        <v>134</v>
      </c>
      <c r="B131" s="22">
        <v>162.58465000000001</v>
      </c>
      <c r="C131" s="11">
        <f t="shared" si="1"/>
        <v>-1.0341999999999985</v>
      </c>
      <c r="D131" s="14">
        <f t="shared" si="3"/>
        <v>107.15104345707964</v>
      </c>
      <c r="E131">
        <v>1</v>
      </c>
      <c r="F131" s="11" t="str">
        <f t="shared" si="2"/>
        <v/>
      </c>
      <c r="H131" s="16">
        <f t="shared" si="4"/>
        <v>30225</v>
      </c>
    </row>
    <row r="132" spans="1:8" x14ac:dyDescent="0.35">
      <c r="A132" t="s">
        <v>135</v>
      </c>
      <c r="B132" s="22">
        <v>161.76895999999999</v>
      </c>
      <c r="C132" s="11">
        <f t="shared" ref="C132:C195" si="5">B132-B131</f>
        <v>-0.81569000000001779</v>
      </c>
      <c r="D132" s="14">
        <f t="shared" si="3"/>
        <v>106.61346481950527</v>
      </c>
      <c r="E132">
        <v>1</v>
      </c>
      <c r="F132" s="11" t="str">
        <f t="shared" si="2"/>
        <v/>
      </c>
      <c r="H132" s="16">
        <f t="shared" si="4"/>
        <v>30256</v>
      </c>
    </row>
    <row r="133" spans="1:8" x14ac:dyDescent="0.35">
      <c r="A133" t="s">
        <v>136</v>
      </c>
      <c r="B133" s="22">
        <v>161.13896</v>
      </c>
      <c r="C133" s="11">
        <f t="shared" si="5"/>
        <v>-0.62999999999999545</v>
      </c>
      <c r="D133" s="14">
        <f t="shared" si="3"/>
        <v>106.19826475370596</v>
      </c>
      <c r="E133">
        <v>1</v>
      </c>
      <c r="F133" s="11" t="str">
        <f t="shared" si="2"/>
        <v/>
      </c>
      <c r="H133" s="16">
        <f t="shared" si="4"/>
        <v>30286</v>
      </c>
    </row>
    <row r="134" spans="1:8" x14ac:dyDescent="0.35">
      <c r="A134" t="s">
        <v>137</v>
      </c>
      <c r="B134" s="22">
        <v>160.7766</v>
      </c>
      <c r="C134" s="11">
        <f t="shared" si="5"/>
        <v>-0.36235999999999535</v>
      </c>
      <c r="D134" s="14">
        <f t="shared" si="3"/>
        <v>105.95945222062176</v>
      </c>
      <c r="E134">
        <v>1</v>
      </c>
      <c r="F134" s="11" t="str">
        <f t="shared" si="2"/>
        <v/>
      </c>
      <c r="H134" s="16">
        <f t="shared" si="4"/>
        <v>30317</v>
      </c>
    </row>
    <row r="135" spans="1:8" x14ac:dyDescent="0.35">
      <c r="A135" t="s">
        <v>138</v>
      </c>
      <c r="B135" s="22">
        <v>160.53627</v>
      </c>
      <c r="C135" s="11">
        <f t="shared" si="5"/>
        <v>-0.24033000000000015</v>
      </c>
      <c r="D135" s="14">
        <f t="shared" si="3"/>
        <v>105.80106328123517</v>
      </c>
      <c r="E135">
        <v>1</v>
      </c>
      <c r="F135" s="11" t="str">
        <f t="shared" si="2"/>
        <v/>
      </c>
      <c r="H135" s="16">
        <f t="shared" si="4"/>
        <v>30348</v>
      </c>
    </row>
    <row r="136" spans="1:8" x14ac:dyDescent="0.35">
      <c r="A136" t="s">
        <v>139</v>
      </c>
      <c r="B136" s="22">
        <v>160.50360000000001</v>
      </c>
      <c r="C136" s="11">
        <f t="shared" si="5"/>
        <v>-3.266999999999598E-2</v>
      </c>
      <c r="D136" s="14">
        <f t="shared" si="3"/>
        <v>105.77953219210872</v>
      </c>
      <c r="E136">
        <v>1</v>
      </c>
      <c r="F136" s="11" t="str">
        <f t="shared" si="2"/>
        <v/>
      </c>
      <c r="H136" s="16">
        <f t="shared" si="4"/>
        <v>30376</v>
      </c>
    </row>
    <row r="137" spans="1:8" x14ac:dyDescent="0.35">
      <c r="A137" t="s">
        <v>140</v>
      </c>
      <c r="B137" s="22">
        <v>160.56737000000001</v>
      </c>
      <c r="C137" s="11">
        <f t="shared" si="5"/>
        <v>6.3770000000005211E-2</v>
      </c>
      <c r="D137" s="14">
        <f t="shared" si="3"/>
        <v>105.82155966543574</v>
      </c>
      <c r="E137">
        <v>0</v>
      </c>
      <c r="F137" s="11" t="str">
        <f t="shared" si="2"/>
        <v/>
      </c>
      <c r="H137" s="16">
        <f t="shared" si="4"/>
        <v>30407</v>
      </c>
    </row>
    <row r="138" spans="1:8" x14ac:dyDescent="0.35">
      <c r="A138" t="s">
        <v>141</v>
      </c>
      <c r="B138" s="22">
        <v>160.82915</v>
      </c>
      <c r="C138" s="11">
        <f t="shared" si="5"/>
        <v>0.26177999999998747</v>
      </c>
      <c r="D138" s="14">
        <f t="shared" si="3"/>
        <v>105.9940851784912</v>
      </c>
      <c r="E138">
        <v>0</v>
      </c>
      <c r="F138" s="11" t="str">
        <f t="shared" si="2"/>
        <v/>
      </c>
      <c r="H138" s="16">
        <f t="shared" si="4"/>
        <v>30437</v>
      </c>
    </row>
    <row r="139" spans="1:8" x14ac:dyDescent="0.35">
      <c r="A139" t="s">
        <v>142</v>
      </c>
      <c r="B139" s="22">
        <v>161.23818</v>
      </c>
      <c r="C139" s="11">
        <f t="shared" si="5"/>
        <v>0.40903000000000134</v>
      </c>
      <c r="D139" s="14">
        <f t="shared" si="3"/>
        <v>106.26365546883072</v>
      </c>
      <c r="E139">
        <v>0</v>
      </c>
      <c r="F139" s="11" t="str">
        <f t="shared" si="2"/>
        <v/>
      </c>
      <c r="H139" s="16">
        <f t="shared" si="4"/>
        <v>30468</v>
      </c>
    </row>
    <row r="140" spans="1:8" x14ac:dyDescent="0.35">
      <c r="A140" t="s">
        <v>143</v>
      </c>
      <c r="B140" s="22">
        <v>161.86966000000001</v>
      </c>
      <c r="C140" s="11">
        <f t="shared" si="5"/>
        <v>0.63148000000001048</v>
      </c>
      <c r="D140" s="14">
        <f t="shared" si="3"/>
        <v>106.67983092526083</v>
      </c>
      <c r="E140">
        <v>0</v>
      </c>
      <c r="F140" s="11" t="str">
        <f t="shared" si="2"/>
        <v/>
      </c>
      <c r="H140" s="16">
        <f t="shared" si="4"/>
        <v>30498</v>
      </c>
    </row>
    <row r="141" spans="1:8" x14ac:dyDescent="0.35">
      <c r="A141" t="s">
        <v>144</v>
      </c>
      <c r="B141" s="22">
        <v>162.77346</v>
      </c>
      <c r="C141" s="11">
        <f t="shared" si="5"/>
        <v>0.90379999999998972</v>
      </c>
      <c r="D141" s="14">
        <f t="shared" si="3"/>
        <v>107.27547825775198</v>
      </c>
      <c r="E141">
        <v>0</v>
      </c>
      <c r="F141" s="11" t="str">
        <f t="shared" si="2"/>
        <v/>
      </c>
      <c r="H141" s="16">
        <f t="shared" si="4"/>
        <v>30529</v>
      </c>
    </row>
    <row r="142" spans="1:8" x14ac:dyDescent="0.35">
      <c r="A142" t="s">
        <v>145</v>
      </c>
      <c r="B142" s="22">
        <v>163.97846000000001</v>
      </c>
      <c r="C142" s="11">
        <f t="shared" si="5"/>
        <v>1.2050000000000125</v>
      </c>
      <c r="D142" s="14">
        <f t="shared" si="3"/>
        <v>108.06963076455862</v>
      </c>
      <c r="E142">
        <v>0</v>
      </c>
      <c r="F142" s="11" t="str">
        <f t="shared" si="2"/>
        <v/>
      </c>
      <c r="H142" s="16">
        <f t="shared" si="4"/>
        <v>30560</v>
      </c>
    </row>
    <row r="143" spans="1:8" x14ac:dyDescent="0.35">
      <c r="A143" t="s">
        <v>146</v>
      </c>
      <c r="B143" s="22">
        <v>165.30228</v>
      </c>
      <c r="C143" s="11">
        <f t="shared" si="5"/>
        <v>1.3238199999999836</v>
      </c>
      <c r="D143" s="14">
        <f t="shared" si="3"/>
        <v>108.94209132187046</v>
      </c>
      <c r="E143">
        <v>0</v>
      </c>
      <c r="F143" s="11" t="str">
        <f t="shared" si="2"/>
        <v/>
      </c>
      <c r="H143" s="16">
        <f t="shared" si="4"/>
        <v>30590</v>
      </c>
    </row>
    <row r="144" spans="1:8" x14ac:dyDescent="0.35">
      <c r="A144" t="s">
        <v>147</v>
      </c>
      <c r="B144" s="22">
        <v>166.59623999999999</v>
      </c>
      <c r="C144" s="11">
        <f t="shared" si="5"/>
        <v>1.2939599999999984</v>
      </c>
      <c r="D144" s="14">
        <f t="shared" si="3"/>
        <v>109.79487271415887</v>
      </c>
      <c r="E144">
        <v>0</v>
      </c>
      <c r="F144" s="11" t="str">
        <f t="shared" si="2"/>
        <v/>
      </c>
      <c r="H144" s="16">
        <f t="shared" si="4"/>
        <v>30621</v>
      </c>
    </row>
    <row r="145" spans="1:8" x14ac:dyDescent="0.35">
      <c r="A145" t="s">
        <v>148</v>
      </c>
      <c r="B145" s="22">
        <v>167.88679999999999</v>
      </c>
      <c r="C145" s="11">
        <f t="shared" si="5"/>
        <v>1.2905599999999993</v>
      </c>
      <c r="D145" s="14">
        <f t="shared" si="3"/>
        <v>110.6454133441874</v>
      </c>
      <c r="E145">
        <v>0</v>
      </c>
      <c r="F145" s="11" t="str">
        <f t="shared" si="2"/>
        <v/>
      </c>
      <c r="H145" s="16">
        <f t="shared" si="4"/>
        <v>30651</v>
      </c>
    </row>
    <row r="146" spans="1:8" x14ac:dyDescent="0.35">
      <c r="A146" t="s">
        <v>149</v>
      </c>
      <c r="B146" s="22">
        <v>169.15266</v>
      </c>
      <c r="C146" s="11">
        <f t="shared" si="5"/>
        <v>1.2658600000000035</v>
      </c>
      <c r="D146" s="14">
        <f t="shared" si="3"/>
        <v>111.4796754954457</v>
      </c>
      <c r="E146">
        <v>0</v>
      </c>
      <c r="F146" s="11" t="str">
        <f t="shared" si="2"/>
        <v/>
      </c>
      <c r="H146" s="16">
        <f t="shared" si="4"/>
        <v>30682</v>
      </c>
    </row>
    <row r="147" spans="1:8" x14ac:dyDescent="0.35">
      <c r="A147" t="s">
        <v>150</v>
      </c>
      <c r="B147" s="22">
        <v>170.47212999999999</v>
      </c>
      <c r="C147" s="11">
        <f t="shared" si="5"/>
        <v>1.3194699999999955</v>
      </c>
      <c r="D147" s="14">
        <f t="shared" si="3"/>
        <v>112.34926919516037</v>
      </c>
      <c r="E147">
        <v>0</v>
      </c>
      <c r="F147" s="11" t="str">
        <f t="shared" si="2"/>
        <v/>
      </c>
      <c r="H147" s="16">
        <f t="shared" si="4"/>
        <v>30713</v>
      </c>
    </row>
    <row r="148" spans="1:8" x14ac:dyDescent="0.35">
      <c r="A148" t="s">
        <v>151</v>
      </c>
      <c r="B148" s="22">
        <v>171.85269</v>
      </c>
      <c r="C148" s="11">
        <f t="shared" si="5"/>
        <v>1.3805600000000027</v>
      </c>
      <c r="D148" s="14">
        <f t="shared" si="3"/>
        <v>113.2591241203031</v>
      </c>
      <c r="E148">
        <v>0</v>
      </c>
      <c r="F148" s="11" t="str">
        <f t="shared" si="2"/>
        <v/>
      </c>
      <c r="H148" s="16">
        <f t="shared" si="4"/>
        <v>30742</v>
      </c>
    </row>
    <row r="149" spans="1:8" x14ac:dyDescent="0.35">
      <c r="A149" t="s">
        <v>152</v>
      </c>
      <c r="B149" s="22">
        <v>173.29785999999999</v>
      </c>
      <c r="C149" s="11">
        <f t="shared" si="5"/>
        <v>1.4451699999999903</v>
      </c>
      <c r="D149" s="14">
        <f t="shared" si="3"/>
        <v>114.21156011886056</v>
      </c>
      <c r="E149">
        <v>0</v>
      </c>
      <c r="F149" s="11" t="str">
        <f t="shared" si="2"/>
        <v/>
      </c>
      <c r="H149" s="16">
        <f t="shared" si="4"/>
        <v>30773</v>
      </c>
    </row>
    <row r="150" spans="1:8" x14ac:dyDescent="0.35">
      <c r="A150" t="s">
        <v>153</v>
      </c>
      <c r="B150" s="22">
        <v>174.63616999999999</v>
      </c>
      <c r="C150" s="11">
        <f t="shared" si="5"/>
        <v>1.338310000000007</v>
      </c>
      <c r="D150" s="14">
        <f t="shared" si="3"/>
        <v>115.09357027768579</v>
      </c>
      <c r="E150">
        <v>0</v>
      </c>
      <c r="F150" s="11" t="str">
        <f t="shared" si="2"/>
        <v/>
      </c>
      <c r="H150" s="16">
        <f t="shared" si="4"/>
        <v>30803</v>
      </c>
    </row>
    <row r="151" spans="1:8" x14ac:dyDescent="0.35">
      <c r="A151" t="s">
        <v>154</v>
      </c>
      <c r="B151" s="22">
        <v>175.75772000000001</v>
      </c>
      <c r="C151" s="11">
        <f t="shared" si="5"/>
        <v>1.1215500000000134</v>
      </c>
      <c r="D151" s="14">
        <f t="shared" si="3"/>
        <v>115.83272525196713</v>
      </c>
      <c r="E151">
        <v>0</v>
      </c>
      <c r="F151" s="11" t="str">
        <f t="shared" si="2"/>
        <v/>
      </c>
      <c r="H151" s="16">
        <f t="shared" si="4"/>
        <v>30834</v>
      </c>
    </row>
    <row r="152" spans="1:8" x14ac:dyDescent="0.35">
      <c r="A152" t="s">
        <v>155</v>
      </c>
      <c r="B152" s="22">
        <v>176.75505999999999</v>
      </c>
      <c r="C152" s="11">
        <f t="shared" si="5"/>
        <v>0.99733999999997991</v>
      </c>
      <c r="D152" s="14">
        <f t="shared" si="3"/>
        <v>116.49001990851362</v>
      </c>
      <c r="E152">
        <v>0</v>
      </c>
      <c r="F152" s="11" t="str">
        <f t="shared" si="2"/>
        <v>'84</v>
      </c>
      <c r="H152" s="16">
        <f t="shared" si="4"/>
        <v>30864</v>
      </c>
    </row>
    <row r="153" spans="1:8" x14ac:dyDescent="0.35">
      <c r="A153" t="s">
        <v>156</v>
      </c>
      <c r="B153" s="22">
        <v>177.77846</v>
      </c>
      <c r="C153" s="11">
        <f t="shared" si="5"/>
        <v>1.0234000000000094</v>
      </c>
      <c r="D153" s="14">
        <f t="shared" si="3"/>
        <v>117.16448934873431</v>
      </c>
      <c r="E153">
        <v>0</v>
      </c>
      <c r="F153" s="11" t="str">
        <f t="shared" si="2"/>
        <v/>
      </c>
      <c r="H153" s="16">
        <f t="shared" si="4"/>
        <v>30895</v>
      </c>
    </row>
    <row r="154" spans="1:8" x14ac:dyDescent="0.35">
      <c r="A154" t="s">
        <v>157</v>
      </c>
      <c r="B154" s="22">
        <v>178.67988</v>
      </c>
      <c r="C154" s="11">
        <f t="shared" si="5"/>
        <v>0.90142000000000166</v>
      </c>
      <c r="D154" s="14">
        <f t="shared" si="3"/>
        <v>117.75856814764356</v>
      </c>
      <c r="E154">
        <v>0</v>
      </c>
      <c r="F154" s="11" t="str">
        <f t="shared" si="2"/>
        <v/>
      </c>
      <c r="H154" s="16">
        <f t="shared" si="4"/>
        <v>30926</v>
      </c>
    </row>
    <row r="155" spans="1:8" x14ac:dyDescent="0.35">
      <c r="A155" t="s">
        <v>158</v>
      </c>
      <c r="B155" s="22">
        <v>179.54355000000001</v>
      </c>
      <c r="C155" s="11">
        <f t="shared" si="5"/>
        <v>0.86367000000001326</v>
      </c>
      <c r="D155" s="14">
        <f t="shared" si="3"/>
        <v>118.32776789499103</v>
      </c>
      <c r="E155">
        <v>0</v>
      </c>
      <c r="F155" s="11" t="str">
        <f t="shared" si="2"/>
        <v/>
      </c>
      <c r="H155" s="16">
        <f t="shared" si="4"/>
        <v>30956</v>
      </c>
    </row>
    <row r="156" spans="1:8" x14ac:dyDescent="0.35">
      <c r="A156" t="s">
        <v>159</v>
      </c>
      <c r="B156" s="22">
        <v>180.22060999999999</v>
      </c>
      <c r="C156" s="11">
        <f t="shared" si="5"/>
        <v>0.67705999999998312</v>
      </c>
      <c r="D156" s="14">
        <f t="shared" si="3"/>
        <v>118.77398274665782</v>
      </c>
      <c r="E156">
        <v>0</v>
      </c>
      <c r="F156" s="11" t="str">
        <f t="shared" si="2"/>
        <v/>
      </c>
      <c r="H156" s="16">
        <f t="shared" si="4"/>
        <v>30987</v>
      </c>
    </row>
    <row r="157" spans="1:8" x14ac:dyDescent="0.35">
      <c r="A157" t="s">
        <v>160</v>
      </c>
      <c r="B157" s="22">
        <v>180.73750999999999</v>
      </c>
      <c r="C157" s="11">
        <f t="shared" si="5"/>
        <v>0.51689999999999259</v>
      </c>
      <c r="D157" s="14">
        <f t="shared" si="3"/>
        <v>119.11464451493032</v>
      </c>
      <c r="E157">
        <v>0</v>
      </c>
      <c r="F157" s="11" t="str">
        <f t="shared" si="2"/>
        <v/>
      </c>
      <c r="H157" s="16">
        <f t="shared" si="4"/>
        <v>31017</v>
      </c>
    </row>
    <row r="158" spans="1:8" x14ac:dyDescent="0.35">
      <c r="A158" t="s">
        <v>161</v>
      </c>
      <c r="B158" s="22">
        <v>181.16130999999999</v>
      </c>
      <c r="C158" s="11">
        <f t="shared" si="5"/>
        <v>0.42379999999999995</v>
      </c>
      <c r="D158" s="14">
        <f t="shared" si="3"/>
        <v>119.39394894014579</v>
      </c>
      <c r="E158">
        <v>0</v>
      </c>
      <c r="F158" s="11" t="str">
        <f t="shared" si="2"/>
        <v/>
      </c>
      <c r="H158" s="16">
        <f t="shared" si="4"/>
        <v>31048</v>
      </c>
    </row>
    <row r="159" spans="1:8" x14ac:dyDescent="0.35">
      <c r="A159" t="s">
        <v>162</v>
      </c>
      <c r="B159" s="22">
        <v>181.55977999999999</v>
      </c>
      <c r="C159" s="11">
        <f t="shared" si="5"/>
        <v>0.39847000000000321</v>
      </c>
      <c r="D159" s="14">
        <f t="shared" si="3"/>
        <v>119.65655968652527</v>
      </c>
      <c r="E159">
        <v>0</v>
      </c>
      <c r="F159" s="11" t="str">
        <f t="shared" si="2"/>
        <v/>
      </c>
      <c r="H159" s="16">
        <f t="shared" si="4"/>
        <v>31079</v>
      </c>
    </row>
    <row r="160" spans="1:8" x14ac:dyDescent="0.35">
      <c r="A160" t="s">
        <v>163</v>
      </c>
      <c r="B160" s="22">
        <v>181.99836999999999</v>
      </c>
      <c r="C160" s="11">
        <f t="shared" si="5"/>
        <v>0.43859000000000492</v>
      </c>
      <c r="D160" s="14">
        <f t="shared" si="3"/>
        <v>119.94561142757117</v>
      </c>
      <c r="E160">
        <v>0</v>
      </c>
      <c r="F160" s="11" t="str">
        <f t="shared" si="2"/>
        <v/>
      </c>
      <c r="H160" s="16">
        <f t="shared" si="4"/>
        <v>31107</v>
      </c>
    </row>
    <row r="161" spans="1:8" x14ac:dyDescent="0.35">
      <c r="A161" t="s">
        <v>164</v>
      </c>
      <c r="B161" s="22">
        <v>182.40488999999999</v>
      </c>
      <c r="C161" s="11">
        <f t="shared" si="5"/>
        <v>0.40652000000000044</v>
      </c>
      <c r="D161" s="14">
        <f t="shared" si="3"/>
        <v>120.21352750812473</v>
      </c>
      <c r="E161">
        <v>0</v>
      </c>
      <c r="F161" s="11" t="str">
        <f t="shared" si="2"/>
        <v/>
      </c>
      <c r="H161" s="16">
        <f t="shared" si="4"/>
        <v>31138</v>
      </c>
    </row>
    <row r="162" spans="1:8" x14ac:dyDescent="0.35">
      <c r="A162" t="s">
        <v>165</v>
      </c>
      <c r="B162" s="22">
        <v>182.66502</v>
      </c>
      <c r="C162" s="11">
        <f t="shared" si="5"/>
        <v>0.26013000000000375</v>
      </c>
      <c r="D162" s="14">
        <f t="shared" si="3"/>
        <v>120.38496559243646</v>
      </c>
      <c r="E162">
        <v>0</v>
      </c>
      <c r="F162" s="11" t="str">
        <f t="shared" si="2"/>
        <v/>
      </c>
      <c r="H162" s="16">
        <f t="shared" si="4"/>
        <v>31168</v>
      </c>
    </row>
    <row r="163" spans="1:8" x14ac:dyDescent="0.35">
      <c r="A163" t="s">
        <v>166</v>
      </c>
      <c r="B163" s="22">
        <v>182.84110000000001</v>
      </c>
      <c r="C163" s="11">
        <f t="shared" si="5"/>
        <v>0.17608000000001311</v>
      </c>
      <c r="D163" s="14">
        <f t="shared" si="3"/>
        <v>120.50101071558873</v>
      </c>
      <c r="E163">
        <v>0</v>
      </c>
      <c r="F163" s="11" t="str">
        <f t="shared" ref="F163:F226" si="6">IF(MOD(INT(LEFT(A163,4)),4)=0,IF(RIGHT(A163,3)="Jul",_xlfn.CONCAT("'",RIGHT(LEFT(A163,4),2)),""),"")</f>
        <v/>
      </c>
      <c r="H163" s="16">
        <f t="shared" si="4"/>
        <v>31199</v>
      </c>
    </row>
    <row r="164" spans="1:8" x14ac:dyDescent="0.35">
      <c r="A164" t="s">
        <v>167</v>
      </c>
      <c r="B164" s="22">
        <v>182.96626000000001</v>
      </c>
      <c r="C164" s="11">
        <f t="shared" si="5"/>
        <v>0.12515999999999394</v>
      </c>
      <c r="D164" s="14">
        <f t="shared" ref="D164:D227" si="7">D$98*(B164/B$98)</f>
        <v>120.58349712866088</v>
      </c>
      <c r="E164">
        <v>0</v>
      </c>
      <c r="F164" s="11" t="str">
        <f t="shared" si="6"/>
        <v/>
      </c>
      <c r="H164" s="16">
        <f t="shared" ref="H164:H227" si="8">EDATE(H163, 1)</f>
        <v>31229</v>
      </c>
    </row>
    <row r="165" spans="1:8" x14ac:dyDescent="0.35">
      <c r="A165" t="s">
        <v>168</v>
      </c>
      <c r="B165" s="22">
        <v>183.14260999999999</v>
      </c>
      <c r="C165" s="11">
        <f t="shared" si="5"/>
        <v>0.17634999999998513</v>
      </c>
      <c r="D165" s="14">
        <f t="shared" si="7"/>
        <v>120.6997201946985</v>
      </c>
      <c r="E165">
        <v>0</v>
      </c>
      <c r="F165" s="11" t="str">
        <f t="shared" si="6"/>
        <v/>
      </c>
      <c r="H165" s="16">
        <f t="shared" si="8"/>
        <v>31260</v>
      </c>
    </row>
    <row r="166" spans="1:8" x14ac:dyDescent="0.35">
      <c r="A166" t="s">
        <v>169</v>
      </c>
      <c r="B166" s="22">
        <v>183.39606000000001</v>
      </c>
      <c r="C166" s="11">
        <f t="shared" si="5"/>
        <v>0.25345000000001505</v>
      </c>
      <c r="D166" s="14">
        <f t="shared" si="7"/>
        <v>120.86675584021731</v>
      </c>
      <c r="E166">
        <v>0</v>
      </c>
      <c r="F166" s="11" t="str">
        <f t="shared" si="6"/>
        <v/>
      </c>
      <c r="H166" s="16">
        <f t="shared" si="8"/>
        <v>31291</v>
      </c>
    </row>
    <row r="167" spans="1:8" x14ac:dyDescent="0.35">
      <c r="A167" t="s">
        <v>170</v>
      </c>
      <c r="B167" s="22">
        <v>183.77329</v>
      </c>
      <c r="C167" s="11">
        <f t="shared" si="5"/>
        <v>0.37722999999999729</v>
      </c>
      <c r="D167" s="14">
        <f t="shared" si="7"/>
        <v>121.11536841294981</v>
      </c>
      <c r="E167">
        <v>0</v>
      </c>
      <c r="F167" s="11" t="str">
        <f t="shared" si="6"/>
        <v/>
      </c>
      <c r="H167" s="16">
        <f t="shared" si="8"/>
        <v>31321</v>
      </c>
    </row>
    <row r="168" spans="1:8" x14ac:dyDescent="0.35">
      <c r="A168" t="s">
        <v>171</v>
      </c>
      <c r="B168" s="22">
        <v>184.30769000000001</v>
      </c>
      <c r="C168" s="11">
        <f t="shared" si="5"/>
        <v>0.53440000000000509</v>
      </c>
      <c r="D168" s="14">
        <f t="shared" si="7"/>
        <v>121.46756351638339</v>
      </c>
      <c r="E168">
        <v>0</v>
      </c>
      <c r="F168" s="11" t="str">
        <f t="shared" si="6"/>
        <v/>
      </c>
      <c r="H168" s="16">
        <f t="shared" si="8"/>
        <v>31352</v>
      </c>
    </row>
    <row r="169" spans="1:8" x14ac:dyDescent="0.35">
      <c r="A169" t="s">
        <v>172</v>
      </c>
      <c r="B169" s="22">
        <v>184.70832999999999</v>
      </c>
      <c r="C169" s="11">
        <f t="shared" si="5"/>
        <v>0.40063999999998146</v>
      </c>
      <c r="D169" s="14">
        <f t="shared" si="7"/>
        <v>121.73160439632282</v>
      </c>
      <c r="E169">
        <v>0</v>
      </c>
      <c r="F169" s="11" t="str">
        <f t="shared" si="6"/>
        <v/>
      </c>
      <c r="H169" s="16">
        <f t="shared" si="8"/>
        <v>31382</v>
      </c>
    </row>
    <row r="170" spans="1:8" x14ac:dyDescent="0.35">
      <c r="A170" t="s">
        <v>173</v>
      </c>
      <c r="B170" s="22">
        <v>183.06577999999999</v>
      </c>
      <c r="C170" s="11">
        <f t="shared" si="5"/>
        <v>-1.64255</v>
      </c>
      <c r="D170" s="14">
        <f t="shared" si="7"/>
        <v>120.6490855581027</v>
      </c>
      <c r="E170">
        <v>1</v>
      </c>
      <c r="F170" s="11" t="str">
        <f t="shared" si="6"/>
        <v/>
      </c>
      <c r="H170" s="16">
        <f t="shared" si="8"/>
        <v>31413</v>
      </c>
    </row>
    <row r="171" spans="1:8" x14ac:dyDescent="0.35">
      <c r="A171" t="s">
        <v>174</v>
      </c>
      <c r="B171" s="22">
        <v>181.50505999999999</v>
      </c>
      <c r="C171" s="11">
        <f t="shared" si="5"/>
        <v>-1.5607200000000034</v>
      </c>
      <c r="D171" s="14">
        <f t="shared" si="7"/>
        <v>119.62049659509584</v>
      </c>
      <c r="E171">
        <v>1</v>
      </c>
      <c r="F171" s="11" t="str">
        <f t="shared" si="6"/>
        <v/>
      </c>
      <c r="H171" s="16">
        <f t="shared" si="8"/>
        <v>31444</v>
      </c>
    </row>
    <row r="172" spans="1:8" x14ac:dyDescent="0.35">
      <c r="A172" t="s">
        <v>175</v>
      </c>
      <c r="B172" s="22">
        <v>180.26230000000001</v>
      </c>
      <c r="C172" s="11">
        <f t="shared" si="5"/>
        <v>-1.2427599999999757</v>
      </c>
      <c r="D172" s="14">
        <f t="shared" si="7"/>
        <v>118.80145844625018</v>
      </c>
      <c r="E172">
        <v>1</v>
      </c>
      <c r="F172" s="11" t="str">
        <f t="shared" si="6"/>
        <v/>
      </c>
      <c r="H172" s="16">
        <f t="shared" si="8"/>
        <v>31472</v>
      </c>
    </row>
    <row r="173" spans="1:8" x14ac:dyDescent="0.35">
      <c r="A173" t="s">
        <v>176</v>
      </c>
      <c r="B173" s="22">
        <v>179.00198</v>
      </c>
      <c r="C173" s="11">
        <f t="shared" si="5"/>
        <v>-1.2603200000000072</v>
      </c>
      <c r="D173" s="14">
        <f t="shared" si="7"/>
        <v>117.97084741937999</v>
      </c>
      <c r="E173">
        <v>1</v>
      </c>
      <c r="F173" s="11" t="str">
        <f t="shared" si="6"/>
        <v/>
      </c>
      <c r="H173" s="16">
        <f t="shared" si="8"/>
        <v>31503</v>
      </c>
    </row>
    <row r="174" spans="1:8" x14ac:dyDescent="0.35">
      <c r="A174" t="s">
        <v>177</v>
      </c>
      <c r="B174" s="22">
        <v>177.86804000000001</v>
      </c>
      <c r="C174" s="11">
        <f t="shared" si="5"/>
        <v>-1.1339399999999955</v>
      </c>
      <c r="D174" s="14">
        <f t="shared" si="7"/>
        <v>117.22352684380463</v>
      </c>
      <c r="E174">
        <v>1</v>
      </c>
      <c r="F174" s="11" t="str">
        <f t="shared" si="6"/>
        <v/>
      </c>
      <c r="H174" s="16">
        <f t="shared" si="8"/>
        <v>31533</v>
      </c>
    </row>
    <row r="175" spans="1:8" x14ac:dyDescent="0.35">
      <c r="A175" t="s">
        <v>178</v>
      </c>
      <c r="B175" s="22">
        <v>176.91054</v>
      </c>
      <c r="C175" s="11">
        <f t="shared" si="5"/>
        <v>-0.95750000000001023</v>
      </c>
      <c r="D175" s="14">
        <f t="shared" si="7"/>
        <v>116.592488648562</v>
      </c>
      <c r="E175">
        <v>1</v>
      </c>
      <c r="F175" s="11" t="str">
        <f t="shared" si="6"/>
        <v/>
      </c>
      <c r="H175" s="16">
        <f t="shared" si="8"/>
        <v>31564</v>
      </c>
    </row>
    <row r="176" spans="1:8" x14ac:dyDescent="0.35">
      <c r="A176" t="s">
        <v>179</v>
      </c>
      <c r="B176" s="22">
        <v>176.15656999999999</v>
      </c>
      <c r="C176" s="11">
        <f t="shared" si="5"/>
        <v>-0.75397000000000958</v>
      </c>
      <c r="D176" s="14">
        <f t="shared" si="7"/>
        <v>116.0955864364815</v>
      </c>
      <c r="E176">
        <v>1</v>
      </c>
      <c r="F176" s="11" t="str">
        <f t="shared" si="6"/>
        <v/>
      </c>
      <c r="H176" s="16">
        <f t="shared" si="8"/>
        <v>31594</v>
      </c>
    </row>
    <row r="177" spans="1:8" x14ac:dyDescent="0.35">
      <c r="A177" t="s">
        <v>180</v>
      </c>
      <c r="B177" s="22">
        <v>175.42493999999999</v>
      </c>
      <c r="C177" s="11">
        <f t="shared" si="5"/>
        <v>-0.73162999999999556</v>
      </c>
      <c r="D177" s="14">
        <f t="shared" si="7"/>
        <v>115.61340735054377</v>
      </c>
      <c r="E177">
        <v>1</v>
      </c>
      <c r="F177" s="11" t="str">
        <f t="shared" si="6"/>
        <v/>
      </c>
      <c r="H177" s="16">
        <f t="shared" si="8"/>
        <v>31625</v>
      </c>
    </row>
    <row r="178" spans="1:8" x14ac:dyDescent="0.35">
      <c r="A178" t="s">
        <v>181</v>
      </c>
      <c r="B178" s="22">
        <v>174.78787</v>
      </c>
      <c r="C178" s="11">
        <f t="shared" si="5"/>
        <v>-0.63706999999999425</v>
      </c>
      <c r="D178" s="14">
        <f t="shared" si="7"/>
        <v>115.19354781733939</v>
      </c>
      <c r="E178">
        <v>1</v>
      </c>
      <c r="F178" s="11" t="str">
        <f t="shared" si="6"/>
        <v/>
      </c>
      <c r="H178" s="16">
        <f t="shared" si="8"/>
        <v>31656</v>
      </c>
    </row>
    <row r="179" spans="1:8" x14ac:dyDescent="0.35">
      <c r="A179" t="s">
        <v>182</v>
      </c>
      <c r="B179" s="22">
        <v>174.23543000000001</v>
      </c>
      <c r="C179" s="11">
        <f t="shared" si="5"/>
        <v>-0.55243999999999005</v>
      </c>
      <c r="D179" s="14">
        <f t="shared" si="7"/>
        <v>114.82946349297403</v>
      </c>
      <c r="E179">
        <v>1</v>
      </c>
      <c r="F179" s="11" t="str">
        <f t="shared" si="6"/>
        <v/>
      </c>
      <c r="H179" s="16">
        <f t="shared" si="8"/>
        <v>31686</v>
      </c>
    </row>
    <row r="180" spans="1:8" x14ac:dyDescent="0.35">
      <c r="A180" t="s">
        <v>183</v>
      </c>
      <c r="B180" s="22">
        <v>173.96865</v>
      </c>
      <c r="C180" s="11">
        <f t="shared" si="5"/>
        <v>-0.26678000000001134</v>
      </c>
      <c r="D180" s="14">
        <f t="shared" si="7"/>
        <v>114.6536427413011</v>
      </c>
      <c r="E180">
        <v>1</v>
      </c>
      <c r="F180" s="11" t="str">
        <f t="shared" si="6"/>
        <v/>
      </c>
      <c r="H180" s="16">
        <f t="shared" si="8"/>
        <v>31717</v>
      </c>
    </row>
    <row r="181" spans="1:8" x14ac:dyDescent="0.35">
      <c r="A181" t="s">
        <v>184</v>
      </c>
      <c r="B181" s="22">
        <v>173.97676999999999</v>
      </c>
      <c r="C181" s="11">
        <f t="shared" si="5"/>
        <v>8.1199999999910233E-3</v>
      </c>
      <c r="D181" s="14">
        <f t="shared" si="7"/>
        <v>114.65899420881583</v>
      </c>
      <c r="E181">
        <v>0</v>
      </c>
      <c r="F181" s="11" t="str">
        <f t="shared" si="6"/>
        <v/>
      </c>
      <c r="H181" s="16">
        <f t="shared" si="8"/>
        <v>31747</v>
      </c>
    </row>
    <row r="182" spans="1:8" x14ac:dyDescent="0.35">
      <c r="A182" t="s">
        <v>185</v>
      </c>
      <c r="B182" s="22">
        <v>174.19817</v>
      </c>
      <c r="C182" s="11">
        <f t="shared" si="5"/>
        <v>0.22140000000001692</v>
      </c>
      <c r="D182" s="14">
        <f t="shared" si="7"/>
        <v>114.80490737479674</v>
      </c>
      <c r="E182">
        <v>0</v>
      </c>
      <c r="F182" s="11" t="str">
        <f t="shared" si="6"/>
        <v/>
      </c>
      <c r="H182" s="16">
        <f t="shared" si="8"/>
        <v>31778</v>
      </c>
    </row>
    <row r="183" spans="1:8" x14ac:dyDescent="0.35">
      <c r="A183" t="s">
        <v>186</v>
      </c>
      <c r="B183" s="22">
        <v>174.39461</v>
      </c>
      <c r="C183" s="11">
        <f t="shared" si="5"/>
        <v>0.19643999999999551</v>
      </c>
      <c r="D183" s="14">
        <f t="shared" si="7"/>
        <v>114.93437070959931</v>
      </c>
      <c r="E183">
        <v>0</v>
      </c>
      <c r="F183" s="11" t="str">
        <f t="shared" si="6"/>
        <v/>
      </c>
      <c r="H183" s="16">
        <f t="shared" si="8"/>
        <v>31809</v>
      </c>
    </row>
    <row r="184" spans="1:8" x14ac:dyDescent="0.35">
      <c r="A184" t="s">
        <v>187</v>
      </c>
      <c r="B184" s="22">
        <v>174.56894</v>
      </c>
      <c r="C184" s="11">
        <f t="shared" si="5"/>
        <v>0.17432999999999765</v>
      </c>
      <c r="D184" s="14">
        <f t="shared" si="7"/>
        <v>115.04926249923551</v>
      </c>
      <c r="E184">
        <v>0</v>
      </c>
      <c r="F184" s="11" t="str">
        <f t="shared" si="6"/>
        <v/>
      </c>
      <c r="H184" s="16">
        <f t="shared" si="8"/>
        <v>31837</v>
      </c>
    </row>
    <row r="185" spans="1:8" x14ac:dyDescent="0.35">
      <c r="A185" t="s">
        <v>188</v>
      </c>
      <c r="B185" s="22">
        <v>174.7704</v>
      </c>
      <c r="C185" s="11">
        <f t="shared" si="5"/>
        <v>0.20145999999999731</v>
      </c>
      <c r="D185" s="14">
        <f t="shared" si="7"/>
        <v>115.18203425361</v>
      </c>
      <c r="E185">
        <v>0</v>
      </c>
      <c r="F185" s="11" t="str">
        <f t="shared" si="6"/>
        <v/>
      </c>
      <c r="H185" s="16">
        <f t="shared" si="8"/>
        <v>31868</v>
      </c>
    </row>
    <row r="186" spans="1:8" x14ac:dyDescent="0.35">
      <c r="A186" t="s">
        <v>189</v>
      </c>
      <c r="B186" s="22">
        <v>175.21185</v>
      </c>
      <c r="C186" s="11">
        <f t="shared" si="5"/>
        <v>0.44145000000000323</v>
      </c>
      <c r="D186" s="14">
        <f t="shared" si="7"/>
        <v>115.47297087114509</v>
      </c>
      <c r="E186">
        <v>0</v>
      </c>
      <c r="F186" s="11" t="str">
        <f t="shared" si="6"/>
        <v/>
      </c>
      <c r="H186" s="16">
        <f t="shared" si="8"/>
        <v>31898</v>
      </c>
    </row>
    <row r="187" spans="1:8" x14ac:dyDescent="0.35">
      <c r="A187" t="s">
        <v>190</v>
      </c>
      <c r="B187" s="22">
        <v>175.78395</v>
      </c>
      <c r="C187" s="11">
        <f t="shared" si="5"/>
        <v>0.57210000000000605</v>
      </c>
      <c r="D187" s="14">
        <f t="shared" si="7"/>
        <v>115.8500120737543</v>
      </c>
      <c r="E187">
        <v>0</v>
      </c>
      <c r="F187" s="11" t="str">
        <f t="shared" si="6"/>
        <v/>
      </c>
      <c r="H187" s="16">
        <f t="shared" si="8"/>
        <v>31929</v>
      </c>
    </row>
    <row r="188" spans="1:8" x14ac:dyDescent="0.35">
      <c r="A188" t="s">
        <v>191</v>
      </c>
      <c r="B188" s="22">
        <v>176.48956000000001</v>
      </c>
      <c r="C188" s="11">
        <f t="shared" si="5"/>
        <v>0.70561000000000718</v>
      </c>
      <c r="D188" s="14">
        <f t="shared" si="7"/>
        <v>116.31504273792676</v>
      </c>
      <c r="E188">
        <v>0</v>
      </c>
      <c r="F188" s="11" t="str">
        <f t="shared" si="6"/>
        <v/>
      </c>
      <c r="H188" s="16">
        <f t="shared" si="8"/>
        <v>31959</v>
      </c>
    </row>
    <row r="189" spans="1:8" x14ac:dyDescent="0.35">
      <c r="A189" t="s">
        <v>192</v>
      </c>
      <c r="B189" s="22">
        <v>177.16172</v>
      </c>
      <c r="C189" s="11">
        <f t="shared" si="5"/>
        <v>0.67215999999999099</v>
      </c>
      <c r="D189" s="14">
        <f t="shared" si="7"/>
        <v>116.75802825574848</v>
      </c>
      <c r="E189">
        <v>0</v>
      </c>
      <c r="F189" s="11" t="str">
        <f t="shared" si="6"/>
        <v/>
      </c>
      <c r="H189" s="16">
        <f t="shared" si="8"/>
        <v>31990</v>
      </c>
    </row>
    <row r="190" spans="1:8" x14ac:dyDescent="0.35">
      <c r="A190" t="s">
        <v>193</v>
      </c>
      <c r="B190" s="22">
        <v>177.92133000000001</v>
      </c>
      <c r="C190" s="11">
        <f t="shared" si="5"/>
        <v>0.75961000000000922</v>
      </c>
      <c r="D190" s="14">
        <f t="shared" si="7"/>
        <v>117.25864749698947</v>
      </c>
      <c r="E190">
        <v>0</v>
      </c>
      <c r="F190" s="11" t="str">
        <f t="shared" si="6"/>
        <v/>
      </c>
      <c r="H190" s="16">
        <f t="shared" si="8"/>
        <v>32021</v>
      </c>
    </row>
    <row r="191" spans="1:8" x14ac:dyDescent="0.35">
      <c r="A191" t="s">
        <v>194</v>
      </c>
      <c r="B191" s="22">
        <v>178.68206000000001</v>
      </c>
      <c r="C191" s="11">
        <f t="shared" si="5"/>
        <v>0.76072999999999524</v>
      </c>
      <c r="D191" s="14">
        <f t="shared" si="7"/>
        <v>117.76000487168076</v>
      </c>
      <c r="E191">
        <v>0</v>
      </c>
      <c r="F191" s="11" t="str">
        <f t="shared" si="6"/>
        <v/>
      </c>
      <c r="H191" s="16">
        <f t="shared" si="8"/>
        <v>32051</v>
      </c>
    </row>
    <row r="192" spans="1:8" x14ac:dyDescent="0.35">
      <c r="A192" t="s">
        <v>195</v>
      </c>
      <c r="B192" s="22">
        <v>179.39348000000001</v>
      </c>
      <c r="C192" s="11">
        <f t="shared" si="5"/>
        <v>0.71142000000000394</v>
      </c>
      <c r="D192" s="14">
        <f t="shared" si="7"/>
        <v>118.22886460312674</v>
      </c>
      <c r="E192">
        <v>0</v>
      </c>
      <c r="F192" s="11" t="str">
        <f t="shared" si="6"/>
        <v/>
      </c>
      <c r="H192" s="16">
        <f t="shared" si="8"/>
        <v>32082</v>
      </c>
    </row>
    <row r="193" spans="1:8" x14ac:dyDescent="0.35">
      <c r="A193" t="s">
        <v>196</v>
      </c>
      <c r="B193" s="22">
        <v>180.07853</v>
      </c>
      <c r="C193" s="11">
        <f t="shared" si="5"/>
        <v>0.68504999999998972</v>
      </c>
      <c r="D193" s="14">
        <f t="shared" si="7"/>
        <v>118.68034524610422</v>
      </c>
      <c r="E193">
        <v>0</v>
      </c>
      <c r="F193" s="11" t="str">
        <f t="shared" si="6"/>
        <v/>
      </c>
      <c r="H193" s="16">
        <f t="shared" si="8"/>
        <v>32112</v>
      </c>
    </row>
    <row r="194" spans="1:8" x14ac:dyDescent="0.35">
      <c r="A194" t="s">
        <v>197</v>
      </c>
      <c r="B194" s="22">
        <v>180.78863000000001</v>
      </c>
      <c r="C194" s="11">
        <f t="shared" si="5"/>
        <v>0.71010000000001128</v>
      </c>
      <c r="D194" s="14">
        <f t="shared" si="7"/>
        <v>119.1483350345552</v>
      </c>
      <c r="E194">
        <v>0</v>
      </c>
      <c r="F194" s="11" t="str">
        <f t="shared" si="6"/>
        <v/>
      </c>
      <c r="H194" s="16">
        <f t="shared" si="8"/>
        <v>32143</v>
      </c>
    </row>
    <row r="195" spans="1:8" x14ac:dyDescent="0.35">
      <c r="A195" t="s">
        <v>198</v>
      </c>
      <c r="B195" s="22">
        <v>181.63216</v>
      </c>
      <c r="C195" s="11">
        <f t="shared" si="5"/>
        <v>0.84352999999998701</v>
      </c>
      <c r="D195" s="14">
        <f t="shared" si="7"/>
        <v>119.70426156075153</v>
      </c>
      <c r="E195">
        <v>0</v>
      </c>
      <c r="F195" s="11" t="str">
        <f t="shared" si="6"/>
        <v/>
      </c>
      <c r="H195" s="16">
        <f t="shared" si="8"/>
        <v>32174</v>
      </c>
    </row>
    <row r="196" spans="1:8" x14ac:dyDescent="0.35">
      <c r="A196" t="s">
        <v>199</v>
      </c>
      <c r="B196" s="22">
        <v>182.56055000000001</v>
      </c>
      <c r="C196" s="11">
        <f t="shared" ref="C196:C259" si="9">B196-B195</f>
        <v>0.92839000000000738</v>
      </c>
      <c r="D196" s="14">
        <f t="shared" si="7"/>
        <v>120.31611487676335</v>
      </c>
      <c r="E196">
        <v>0</v>
      </c>
      <c r="F196" s="11" t="str">
        <f t="shared" si="6"/>
        <v/>
      </c>
      <c r="H196" s="16">
        <f t="shared" si="8"/>
        <v>32203</v>
      </c>
    </row>
    <row r="197" spans="1:8" x14ac:dyDescent="0.35">
      <c r="A197" t="s">
        <v>200</v>
      </c>
      <c r="B197" s="22">
        <v>183.52699000000001</v>
      </c>
      <c r="C197" s="11">
        <f t="shared" si="9"/>
        <v>0.96644000000000574</v>
      </c>
      <c r="D197" s="14">
        <f t="shared" si="7"/>
        <v>120.95304495865398</v>
      </c>
      <c r="E197">
        <v>0</v>
      </c>
      <c r="F197" s="11" t="str">
        <f t="shared" si="6"/>
        <v/>
      </c>
      <c r="H197" s="16">
        <f t="shared" si="8"/>
        <v>32234</v>
      </c>
    </row>
    <row r="198" spans="1:8" x14ac:dyDescent="0.35">
      <c r="A198" t="s">
        <v>201</v>
      </c>
      <c r="B198" s="22">
        <v>184.51401000000001</v>
      </c>
      <c r="C198" s="11">
        <f t="shared" si="9"/>
        <v>0.98702000000000112</v>
      </c>
      <c r="D198" s="14">
        <f t="shared" si="7"/>
        <v>121.60353824269406</v>
      </c>
      <c r="E198">
        <v>0</v>
      </c>
      <c r="F198" s="11" t="str">
        <f t="shared" si="6"/>
        <v/>
      </c>
      <c r="H198" s="16">
        <f t="shared" si="8"/>
        <v>32264</v>
      </c>
    </row>
    <row r="199" spans="1:8" x14ac:dyDescent="0.35">
      <c r="A199" t="s">
        <v>202</v>
      </c>
      <c r="B199" s="22">
        <v>185.46521000000001</v>
      </c>
      <c r="C199" s="11">
        <f t="shared" si="9"/>
        <v>0.95120000000000005</v>
      </c>
      <c r="D199" s="14">
        <f t="shared" si="7"/>
        <v>122.2304244372787</v>
      </c>
      <c r="E199">
        <v>0</v>
      </c>
      <c r="F199" s="11" t="str">
        <f t="shared" si="6"/>
        <v/>
      </c>
      <c r="H199" s="16">
        <f t="shared" si="8"/>
        <v>32295</v>
      </c>
    </row>
    <row r="200" spans="1:8" x14ac:dyDescent="0.35">
      <c r="A200" t="s">
        <v>203</v>
      </c>
      <c r="B200" s="22">
        <v>186.24350999999999</v>
      </c>
      <c r="C200" s="11">
        <f t="shared" si="9"/>
        <v>0.77829999999997312</v>
      </c>
      <c r="D200" s="14">
        <f t="shared" si="7"/>
        <v>122.74336128047172</v>
      </c>
      <c r="E200">
        <v>0</v>
      </c>
      <c r="F200" s="11" t="str">
        <f t="shared" si="6"/>
        <v>'88</v>
      </c>
      <c r="H200" s="16">
        <f t="shared" si="8"/>
        <v>32325</v>
      </c>
    </row>
    <row r="201" spans="1:8" x14ac:dyDescent="0.35">
      <c r="A201" t="s">
        <v>204</v>
      </c>
      <c r="B201" s="22">
        <v>186.99728999999999</v>
      </c>
      <c r="C201" s="11">
        <f t="shared" si="9"/>
        <v>0.75378000000000611</v>
      </c>
      <c r="D201" s="14">
        <f t="shared" si="7"/>
        <v>123.24013827348477</v>
      </c>
      <c r="E201">
        <v>0</v>
      </c>
      <c r="F201" s="11" t="str">
        <f t="shared" si="6"/>
        <v/>
      </c>
      <c r="H201" s="16">
        <f t="shared" si="8"/>
        <v>32356</v>
      </c>
    </row>
    <row r="202" spans="1:8" x14ac:dyDescent="0.35">
      <c r="A202" t="s">
        <v>205</v>
      </c>
      <c r="B202" s="22">
        <v>187.62939</v>
      </c>
      <c r="C202" s="11">
        <f t="shared" si="9"/>
        <v>0.63210000000000832</v>
      </c>
      <c r="D202" s="14">
        <f t="shared" si="7"/>
        <v>123.65672233950342</v>
      </c>
      <c r="E202">
        <v>0</v>
      </c>
      <c r="F202" s="11" t="str">
        <f t="shared" si="6"/>
        <v/>
      </c>
      <c r="H202" s="16">
        <f t="shared" si="8"/>
        <v>32387</v>
      </c>
    </row>
    <row r="203" spans="1:8" x14ac:dyDescent="0.35">
      <c r="A203" t="s">
        <v>206</v>
      </c>
      <c r="B203" s="22">
        <v>188.28147999999999</v>
      </c>
      <c r="C203" s="11">
        <f t="shared" si="9"/>
        <v>0.65208999999998696</v>
      </c>
      <c r="D203" s="14">
        <f t="shared" si="7"/>
        <v>124.08648076951465</v>
      </c>
      <c r="E203">
        <v>0</v>
      </c>
      <c r="F203" s="11" t="str">
        <f t="shared" si="6"/>
        <v/>
      </c>
      <c r="H203" s="16">
        <f t="shared" si="8"/>
        <v>32417</v>
      </c>
    </row>
    <row r="204" spans="1:8" x14ac:dyDescent="0.35">
      <c r="A204" t="s">
        <v>207</v>
      </c>
      <c r="B204" s="22">
        <v>188.93872999999999</v>
      </c>
      <c r="C204" s="11">
        <f t="shared" si="9"/>
        <v>0.65725000000000477</v>
      </c>
      <c r="D204" s="14">
        <f t="shared" si="7"/>
        <v>124.51963988577913</v>
      </c>
      <c r="E204">
        <v>0</v>
      </c>
      <c r="F204" s="11" t="str">
        <f t="shared" si="6"/>
        <v/>
      </c>
      <c r="H204" s="16">
        <f t="shared" si="8"/>
        <v>32448</v>
      </c>
    </row>
    <row r="205" spans="1:8" x14ac:dyDescent="0.35">
      <c r="A205" t="s">
        <v>208</v>
      </c>
      <c r="B205" s="22">
        <v>189.45078000000001</v>
      </c>
      <c r="C205" s="11">
        <f t="shared" si="9"/>
        <v>0.51205000000001633</v>
      </c>
      <c r="D205" s="14">
        <f t="shared" si="7"/>
        <v>124.85710527259269</v>
      </c>
      <c r="E205">
        <v>0</v>
      </c>
      <c r="F205" s="11" t="str">
        <f t="shared" si="6"/>
        <v/>
      </c>
      <c r="H205" s="16">
        <f t="shared" si="8"/>
        <v>32478</v>
      </c>
    </row>
    <row r="206" spans="1:8" x14ac:dyDescent="0.35">
      <c r="A206" t="s">
        <v>209</v>
      </c>
      <c r="B206" s="22">
        <v>189.97547</v>
      </c>
      <c r="C206" s="11">
        <f t="shared" si="9"/>
        <v>0.52468999999999255</v>
      </c>
      <c r="D206" s="14">
        <f t="shared" si="7"/>
        <v>125.20290102263117</v>
      </c>
      <c r="E206">
        <v>0</v>
      </c>
      <c r="F206" s="11" t="str">
        <f t="shared" si="6"/>
        <v/>
      </c>
      <c r="H206" s="16">
        <f t="shared" si="8"/>
        <v>32509</v>
      </c>
    </row>
    <row r="207" spans="1:8" x14ac:dyDescent="0.35">
      <c r="A207" t="s">
        <v>210</v>
      </c>
      <c r="B207" s="22">
        <v>190.55525</v>
      </c>
      <c r="C207" s="11">
        <f t="shared" si="9"/>
        <v>0.57977999999999952</v>
      </c>
      <c r="D207" s="14">
        <f t="shared" si="7"/>
        <v>125.58500371175678</v>
      </c>
      <c r="E207">
        <v>0</v>
      </c>
      <c r="F207" s="11" t="str">
        <f t="shared" si="6"/>
        <v/>
      </c>
      <c r="H207" s="16">
        <f t="shared" si="8"/>
        <v>32540</v>
      </c>
    </row>
    <row r="208" spans="1:8" x14ac:dyDescent="0.35">
      <c r="A208" t="s">
        <v>211</v>
      </c>
      <c r="B208" s="22">
        <v>191.06077999999999</v>
      </c>
      <c r="C208" s="11">
        <f t="shared" si="9"/>
        <v>0.50552999999999315</v>
      </c>
      <c r="D208" s="14">
        <f t="shared" si="7"/>
        <v>125.91817210741316</v>
      </c>
      <c r="E208">
        <v>0</v>
      </c>
      <c r="F208" s="11" t="str">
        <f t="shared" si="6"/>
        <v/>
      </c>
      <c r="H208" s="16">
        <f t="shared" si="8"/>
        <v>32568</v>
      </c>
    </row>
    <row r="209" spans="1:8" x14ac:dyDescent="0.35">
      <c r="A209" t="s">
        <v>212</v>
      </c>
      <c r="B209" s="22">
        <v>191.52274</v>
      </c>
      <c r="C209" s="11">
        <f t="shared" si="9"/>
        <v>0.46196000000000481</v>
      </c>
      <c r="D209" s="14">
        <f t="shared" si="7"/>
        <v>126.22262579375708</v>
      </c>
      <c r="E209">
        <v>0</v>
      </c>
      <c r="F209" s="11" t="str">
        <f t="shared" si="6"/>
        <v/>
      </c>
      <c r="H209" s="16">
        <f t="shared" si="8"/>
        <v>32599</v>
      </c>
    </row>
    <row r="210" spans="1:8" x14ac:dyDescent="0.35">
      <c r="A210" t="s">
        <v>213</v>
      </c>
      <c r="B210" s="22">
        <v>192.09342000000001</v>
      </c>
      <c r="C210" s="11">
        <f t="shared" si="9"/>
        <v>0.57068000000001007</v>
      </c>
      <c r="D210" s="14">
        <f t="shared" si="7"/>
        <v>126.59873114859892</v>
      </c>
      <c r="E210">
        <v>0</v>
      </c>
      <c r="F210" s="11" t="str">
        <f t="shared" si="6"/>
        <v/>
      </c>
      <c r="H210" s="16">
        <f t="shared" si="8"/>
        <v>32629</v>
      </c>
    </row>
    <row r="211" spans="1:8" x14ac:dyDescent="0.35">
      <c r="A211" t="s">
        <v>214</v>
      </c>
      <c r="B211" s="22">
        <v>192.63032000000001</v>
      </c>
      <c r="C211" s="11">
        <f t="shared" si="9"/>
        <v>0.53690000000000282</v>
      </c>
      <c r="D211" s="14">
        <f t="shared" si="7"/>
        <v>126.95257387134123</v>
      </c>
      <c r="E211">
        <v>0</v>
      </c>
      <c r="F211" s="11" t="str">
        <f t="shared" si="6"/>
        <v/>
      </c>
      <c r="H211" s="16">
        <f t="shared" si="8"/>
        <v>32660</v>
      </c>
    </row>
    <row r="212" spans="1:8" x14ac:dyDescent="0.35">
      <c r="A212" t="s">
        <v>215</v>
      </c>
      <c r="B212" s="22">
        <v>193.23161999999999</v>
      </c>
      <c r="C212" s="11">
        <f t="shared" si="9"/>
        <v>0.60129999999998063</v>
      </c>
      <c r="D212" s="14">
        <f t="shared" si="7"/>
        <v>127.34885926747634</v>
      </c>
      <c r="E212">
        <v>0</v>
      </c>
      <c r="F212" s="11" t="str">
        <f t="shared" si="6"/>
        <v/>
      </c>
      <c r="H212" s="16">
        <f t="shared" si="8"/>
        <v>32690</v>
      </c>
    </row>
    <row r="213" spans="1:8" x14ac:dyDescent="0.35">
      <c r="A213" t="s">
        <v>216</v>
      </c>
      <c r="B213" s="22">
        <v>193.8219</v>
      </c>
      <c r="C213" s="11">
        <f t="shared" si="9"/>
        <v>0.59028000000000702</v>
      </c>
      <c r="D213" s="14">
        <f t="shared" si="7"/>
        <v>127.73788195769862</v>
      </c>
      <c r="E213">
        <v>0</v>
      </c>
      <c r="F213" s="11" t="str">
        <f t="shared" si="6"/>
        <v/>
      </c>
      <c r="H213" s="16">
        <f t="shared" si="8"/>
        <v>32721</v>
      </c>
    </row>
    <row r="214" spans="1:8" x14ac:dyDescent="0.35">
      <c r="A214" t="s">
        <v>217</v>
      </c>
      <c r="B214" s="22">
        <v>194.47460000000001</v>
      </c>
      <c r="C214" s="11">
        <f t="shared" si="9"/>
        <v>0.65270000000001005</v>
      </c>
      <c r="D214" s="14">
        <f t="shared" si="7"/>
        <v>128.1680424068212</v>
      </c>
      <c r="E214">
        <v>0</v>
      </c>
      <c r="F214" s="11" t="str">
        <f t="shared" si="6"/>
        <v/>
      </c>
      <c r="H214" s="16">
        <f t="shared" si="8"/>
        <v>32752</v>
      </c>
    </row>
    <row r="215" spans="1:8" x14ac:dyDescent="0.35">
      <c r="A215" t="s">
        <v>218</v>
      </c>
      <c r="B215" s="22">
        <v>195.24458999999999</v>
      </c>
      <c r="C215" s="11">
        <f t="shared" si="9"/>
        <v>0.76998999999997864</v>
      </c>
      <c r="D215" s="14">
        <f t="shared" si="7"/>
        <v>128.67550256343202</v>
      </c>
      <c r="E215">
        <v>0</v>
      </c>
      <c r="F215" s="11" t="str">
        <f t="shared" si="6"/>
        <v/>
      </c>
      <c r="H215" s="16">
        <f t="shared" si="8"/>
        <v>32782</v>
      </c>
    </row>
    <row r="216" spans="1:8" x14ac:dyDescent="0.35">
      <c r="A216" t="s">
        <v>219</v>
      </c>
      <c r="B216" s="22">
        <v>196.33464000000001</v>
      </c>
      <c r="C216" s="11">
        <f t="shared" si="9"/>
        <v>1.0900500000000193</v>
      </c>
      <c r="D216" s="14">
        <f t="shared" si="7"/>
        <v>129.39389753442339</v>
      </c>
      <c r="E216">
        <v>0</v>
      </c>
      <c r="F216" s="11" t="str">
        <f t="shared" si="6"/>
        <v/>
      </c>
      <c r="H216" s="16">
        <f t="shared" si="8"/>
        <v>32813</v>
      </c>
    </row>
    <row r="217" spans="1:8" x14ac:dyDescent="0.35">
      <c r="A217" t="s">
        <v>220</v>
      </c>
      <c r="B217" s="22">
        <v>197.83087</v>
      </c>
      <c r="C217" s="11">
        <f t="shared" si="9"/>
        <v>1.4962299999999971</v>
      </c>
      <c r="D217" s="14">
        <f t="shared" si="7"/>
        <v>130.37998450974231</v>
      </c>
      <c r="E217">
        <v>0</v>
      </c>
      <c r="F217" s="11" t="str">
        <f t="shared" si="6"/>
        <v/>
      </c>
      <c r="H217" s="17">
        <f t="shared" si="8"/>
        <v>32843</v>
      </c>
    </row>
    <row r="218" spans="1:8" x14ac:dyDescent="0.35">
      <c r="A218" t="s">
        <v>221</v>
      </c>
      <c r="B218" s="22">
        <v>199.34103999999999</v>
      </c>
      <c r="C218" s="11">
        <f t="shared" si="9"/>
        <v>1.510169999999988</v>
      </c>
      <c r="D218" s="14">
        <f t="shared" si="7"/>
        <v>131.37525861032668</v>
      </c>
      <c r="E218">
        <v>0</v>
      </c>
      <c r="F218" s="11" t="str">
        <f t="shared" si="6"/>
        <v/>
      </c>
      <c r="H218" s="16">
        <f t="shared" si="8"/>
        <v>32874</v>
      </c>
    </row>
    <row r="219" spans="1:8" x14ac:dyDescent="0.35">
      <c r="A219" t="s">
        <v>222</v>
      </c>
      <c r="B219" s="22">
        <v>200.63254000000001</v>
      </c>
      <c r="C219" s="11">
        <f t="shared" si="9"/>
        <v>1.2915000000000134</v>
      </c>
      <c r="D219" s="14">
        <f t="shared" si="7"/>
        <v>132.22641874521531</v>
      </c>
      <c r="E219">
        <v>0</v>
      </c>
      <c r="F219" s="11" t="str">
        <f t="shared" si="6"/>
        <v/>
      </c>
      <c r="H219" s="16">
        <f t="shared" si="8"/>
        <v>32905</v>
      </c>
    </row>
    <row r="220" spans="1:8" x14ac:dyDescent="0.35">
      <c r="A220" t="s">
        <v>223</v>
      </c>
      <c r="B220" s="22">
        <v>201.93852000000001</v>
      </c>
      <c r="C220" s="11">
        <f t="shared" si="9"/>
        <v>1.3059800000000052</v>
      </c>
      <c r="D220" s="14">
        <f t="shared" si="7"/>
        <v>133.08712189114007</v>
      </c>
      <c r="E220">
        <v>0</v>
      </c>
      <c r="F220" s="11" t="str">
        <f t="shared" si="6"/>
        <v/>
      </c>
      <c r="H220" s="16">
        <f t="shared" si="8"/>
        <v>32933</v>
      </c>
    </row>
    <row r="221" spans="1:8" x14ac:dyDescent="0.35">
      <c r="A221" t="s">
        <v>224</v>
      </c>
      <c r="B221" s="22">
        <v>203.14721</v>
      </c>
      <c r="C221" s="11">
        <f t="shared" si="9"/>
        <v>1.2086899999999901</v>
      </c>
      <c r="D221" s="14">
        <f t="shared" si="7"/>
        <v>133.88370628404641</v>
      </c>
      <c r="E221">
        <v>0</v>
      </c>
      <c r="F221" s="11" t="str">
        <f t="shared" si="6"/>
        <v/>
      </c>
      <c r="H221" s="16">
        <f t="shared" si="8"/>
        <v>32964</v>
      </c>
    </row>
    <row r="222" spans="1:8" x14ac:dyDescent="0.35">
      <c r="A222" t="s">
        <v>225</v>
      </c>
      <c r="B222" s="22">
        <v>204.16651999999999</v>
      </c>
      <c r="C222" s="11">
        <f t="shared" si="9"/>
        <v>1.0193099999999902</v>
      </c>
      <c r="D222" s="14">
        <f t="shared" si="7"/>
        <v>134.55548021907799</v>
      </c>
      <c r="E222">
        <v>0</v>
      </c>
      <c r="F222" s="11" t="str">
        <f t="shared" si="6"/>
        <v/>
      </c>
      <c r="H222" s="16">
        <f t="shared" si="8"/>
        <v>32994</v>
      </c>
    </row>
    <row r="223" spans="1:8" x14ac:dyDescent="0.35">
      <c r="A223" t="s">
        <v>226</v>
      </c>
      <c r="B223" s="22">
        <v>205.08747</v>
      </c>
      <c r="C223" s="11">
        <f t="shared" si="9"/>
        <v>0.92095000000000482</v>
      </c>
      <c r="D223" s="14">
        <f t="shared" si="7"/>
        <v>135.16243022002703</v>
      </c>
      <c r="E223">
        <v>0</v>
      </c>
      <c r="F223" s="11" t="str">
        <f t="shared" si="6"/>
        <v/>
      </c>
      <c r="H223" s="16">
        <f t="shared" si="8"/>
        <v>33025</v>
      </c>
    </row>
    <row r="224" spans="1:8" x14ac:dyDescent="0.35">
      <c r="A224" t="s">
        <v>227</v>
      </c>
      <c r="B224" s="22">
        <v>205.89089999999999</v>
      </c>
      <c r="C224" s="11">
        <f t="shared" si="9"/>
        <v>0.80342999999999165</v>
      </c>
      <c r="D224" s="14">
        <f t="shared" si="7"/>
        <v>135.69192893251139</v>
      </c>
      <c r="E224">
        <v>0</v>
      </c>
      <c r="F224" s="11" t="str">
        <f t="shared" si="6"/>
        <v/>
      </c>
      <c r="H224" s="16">
        <f t="shared" si="8"/>
        <v>33055</v>
      </c>
    </row>
    <row r="225" spans="1:8" x14ac:dyDescent="0.35">
      <c r="A225" t="s">
        <v>228</v>
      </c>
      <c r="B225" s="22">
        <v>206.37624</v>
      </c>
      <c r="C225" s="11">
        <f t="shared" si="9"/>
        <v>0.48534000000000788</v>
      </c>
      <c r="D225" s="14">
        <f t="shared" si="7"/>
        <v>136.01179115463052</v>
      </c>
      <c r="E225">
        <v>0</v>
      </c>
      <c r="F225" s="11" t="str">
        <f t="shared" si="6"/>
        <v/>
      </c>
      <c r="H225" s="16">
        <f t="shared" si="8"/>
        <v>33086</v>
      </c>
    </row>
    <row r="226" spans="1:8" x14ac:dyDescent="0.35">
      <c r="A226" t="s">
        <v>229</v>
      </c>
      <c r="B226" s="22">
        <v>206.65942999999999</v>
      </c>
      <c r="C226" s="11">
        <f t="shared" si="9"/>
        <v>0.2831899999999905</v>
      </c>
      <c r="D226" s="14">
        <f t="shared" si="7"/>
        <v>136.19842687944592</v>
      </c>
      <c r="E226">
        <v>0</v>
      </c>
      <c r="F226" s="11" t="str">
        <f t="shared" si="6"/>
        <v/>
      </c>
      <c r="H226" s="16">
        <f t="shared" si="8"/>
        <v>33117</v>
      </c>
    </row>
    <row r="227" spans="1:8" x14ac:dyDescent="0.35">
      <c r="A227" t="s">
        <v>230</v>
      </c>
      <c r="B227" s="22">
        <v>206.86356000000001</v>
      </c>
      <c r="C227" s="11">
        <f t="shared" si="9"/>
        <v>0.20413000000002057</v>
      </c>
      <c r="D227" s="14">
        <f t="shared" si="7"/>
        <v>136.33295829124214</v>
      </c>
      <c r="E227">
        <v>0</v>
      </c>
      <c r="F227" s="11" t="str">
        <f t="shared" ref="F227:F290" si="10">IF(MOD(INT(LEFT(A227,4)),4)=0,IF(RIGHT(A227,3)="Jul",_xlfn.CONCAT("'",RIGHT(LEFT(A227,4),2)),""),"")</f>
        <v/>
      </c>
      <c r="H227" s="16">
        <f t="shared" si="8"/>
        <v>33147</v>
      </c>
    </row>
    <row r="228" spans="1:8" x14ac:dyDescent="0.35">
      <c r="A228" t="s">
        <v>231</v>
      </c>
      <c r="B228" s="22">
        <v>206.88112000000001</v>
      </c>
      <c r="C228" s="11">
        <f t="shared" si="9"/>
        <v>1.7560000000003129E-2</v>
      </c>
      <c r="D228" s="14">
        <f t="shared" ref="D228:D291" si="11">D$98*(B228/B$98)</f>
        <v>136.34453116926665</v>
      </c>
      <c r="E228">
        <v>0</v>
      </c>
      <c r="F228" s="11" t="str">
        <f t="shared" si="10"/>
        <v/>
      </c>
      <c r="H228" s="16">
        <f t="shared" ref="H228:H291" si="12">EDATE(H227, 1)</f>
        <v>33178</v>
      </c>
    </row>
    <row r="229" spans="1:8" x14ac:dyDescent="0.35">
      <c r="A229" t="s">
        <v>232</v>
      </c>
      <c r="B229" s="22">
        <v>206.74758</v>
      </c>
      <c r="C229" s="11">
        <f t="shared" si="9"/>
        <v>-0.13354000000001065</v>
      </c>
      <c r="D229" s="14">
        <f t="shared" si="11"/>
        <v>136.25652193627167</v>
      </c>
      <c r="E229">
        <v>0</v>
      </c>
      <c r="F229" s="11" t="str">
        <f t="shared" si="10"/>
        <v/>
      </c>
      <c r="H229" s="16">
        <f t="shared" si="12"/>
        <v>33208</v>
      </c>
    </row>
    <row r="230" spans="1:8" x14ac:dyDescent="0.35">
      <c r="A230" t="s">
        <v>233</v>
      </c>
      <c r="B230" s="22">
        <v>206.71056999999999</v>
      </c>
      <c r="C230" s="11">
        <f t="shared" si="9"/>
        <v>-3.7010000000009313E-2</v>
      </c>
      <c r="D230" s="14">
        <f t="shared" si="11"/>
        <v>136.23213058002526</v>
      </c>
      <c r="E230">
        <v>0</v>
      </c>
      <c r="F230" s="11" t="str">
        <f t="shared" si="10"/>
        <v/>
      </c>
      <c r="H230" s="16">
        <f t="shared" si="12"/>
        <v>33239</v>
      </c>
    </row>
    <row r="231" spans="1:8" x14ac:dyDescent="0.35">
      <c r="A231" t="s">
        <v>234</v>
      </c>
      <c r="B231" s="22">
        <v>206.70312999999999</v>
      </c>
      <c r="C231" s="11">
        <f t="shared" si="9"/>
        <v>-7.4400000000025557E-3</v>
      </c>
      <c r="D231" s="14">
        <f t="shared" si="11"/>
        <v>136.22722726496249</v>
      </c>
      <c r="E231">
        <v>0</v>
      </c>
      <c r="F231" s="11" t="str">
        <f t="shared" si="10"/>
        <v/>
      </c>
      <c r="H231" s="16">
        <f t="shared" si="12"/>
        <v>33270</v>
      </c>
    </row>
    <row r="232" spans="1:8" x14ac:dyDescent="0.35">
      <c r="A232" t="s">
        <v>235</v>
      </c>
      <c r="B232" s="22">
        <v>206.86439999999999</v>
      </c>
      <c r="C232" s="11">
        <f t="shared" si="9"/>
        <v>0.1612700000000018</v>
      </c>
      <c r="D232" s="14">
        <f t="shared" si="11"/>
        <v>136.33351189132986</v>
      </c>
      <c r="E232">
        <v>0</v>
      </c>
      <c r="F232" s="11" t="str">
        <f t="shared" si="10"/>
        <v/>
      </c>
      <c r="H232" s="16">
        <f t="shared" si="12"/>
        <v>33298</v>
      </c>
    </row>
    <row r="233" spans="1:8" x14ac:dyDescent="0.35">
      <c r="A233" t="s">
        <v>236</v>
      </c>
      <c r="B233" s="22">
        <v>207.15683999999999</v>
      </c>
      <c r="C233" s="11">
        <f t="shared" si="9"/>
        <v>0.29243999999999915</v>
      </c>
      <c r="D233" s="14">
        <f t="shared" si="11"/>
        <v>136.52624380758758</v>
      </c>
      <c r="E233">
        <v>0</v>
      </c>
      <c r="F233" s="11" t="str">
        <f t="shared" si="10"/>
        <v/>
      </c>
      <c r="H233" s="16">
        <f t="shared" si="12"/>
        <v>33329</v>
      </c>
    </row>
    <row r="234" spans="1:8" x14ac:dyDescent="0.35">
      <c r="A234" t="s">
        <v>237</v>
      </c>
      <c r="B234" s="22">
        <v>207.57775000000001</v>
      </c>
      <c r="C234" s="11">
        <f t="shared" si="9"/>
        <v>0.42091000000002055</v>
      </c>
      <c r="D234" s="14">
        <f t="shared" si="11"/>
        <v>136.80364358488217</v>
      </c>
      <c r="E234">
        <v>0</v>
      </c>
      <c r="F234" s="11" t="str">
        <f t="shared" si="10"/>
        <v/>
      </c>
      <c r="H234" s="16">
        <f t="shared" si="12"/>
        <v>33359</v>
      </c>
    </row>
    <row r="235" spans="1:8" x14ac:dyDescent="0.35">
      <c r="A235" t="s">
        <v>238</v>
      </c>
      <c r="B235" s="22">
        <v>208.02819</v>
      </c>
      <c r="C235" s="11">
        <f t="shared" si="9"/>
        <v>0.45043999999998618</v>
      </c>
      <c r="D235" s="14">
        <f t="shared" si="11"/>
        <v>137.10050504145147</v>
      </c>
      <c r="E235">
        <v>0</v>
      </c>
      <c r="F235" s="11" t="str">
        <f t="shared" si="10"/>
        <v/>
      </c>
      <c r="H235" s="16">
        <f t="shared" si="12"/>
        <v>33390</v>
      </c>
    </row>
    <row r="236" spans="1:8" x14ac:dyDescent="0.35">
      <c r="A236" t="s">
        <v>239</v>
      </c>
      <c r="B236" s="22">
        <v>208.37358</v>
      </c>
      <c r="C236" s="11">
        <f t="shared" si="9"/>
        <v>0.34539000000000897</v>
      </c>
      <c r="D236" s="14">
        <f t="shared" si="11"/>
        <v>137.32813353466801</v>
      </c>
      <c r="E236">
        <v>0</v>
      </c>
      <c r="F236" s="11" t="str">
        <f t="shared" si="10"/>
        <v/>
      </c>
      <c r="H236" s="16">
        <f t="shared" si="12"/>
        <v>33420</v>
      </c>
    </row>
    <row r="237" spans="1:8" x14ac:dyDescent="0.35">
      <c r="A237" t="s">
        <v>240</v>
      </c>
      <c r="B237" s="22">
        <v>208.68765999999999</v>
      </c>
      <c r="C237" s="11">
        <f t="shared" si="9"/>
        <v>0.31407999999998992</v>
      </c>
      <c r="D237" s="14">
        <f t="shared" si="11"/>
        <v>137.53512724366206</v>
      </c>
      <c r="E237">
        <v>0</v>
      </c>
      <c r="F237" s="11" t="str">
        <f t="shared" si="10"/>
        <v/>
      </c>
      <c r="H237" s="16">
        <f t="shared" si="12"/>
        <v>33451</v>
      </c>
    </row>
    <row r="238" spans="1:8" x14ac:dyDescent="0.35">
      <c r="A238" t="s">
        <v>241</v>
      </c>
      <c r="B238" s="22">
        <v>209.05577</v>
      </c>
      <c r="C238" s="11">
        <f t="shared" si="9"/>
        <v>0.36811000000000149</v>
      </c>
      <c r="D238" s="14">
        <f t="shared" si="11"/>
        <v>137.77772930115631</v>
      </c>
      <c r="E238">
        <v>0</v>
      </c>
      <c r="F238" s="11" t="str">
        <f t="shared" si="10"/>
        <v/>
      </c>
      <c r="H238" s="16">
        <f t="shared" si="12"/>
        <v>33482</v>
      </c>
    </row>
    <row r="239" spans="1:8" x14ac:dyDescent="0.35">
      <c r="A239" t="s">
        <v>242</v>
      </c>
      <c r="B239" s="22">
        <v>209.22785999999999</v>
      </c>
      <c r="C239" s="11">
        <f t="shared" si="9"/>
        <v>0.17208999999999719</v>
      </c>
      <c r="D239" s="14">
        <f t="shared" si="11"/>
        <v>137.89114482389189</v>
      </c>
      <c r="E239">
        <v>0</v>
      </c>
      <c r="F239" s="11" t="str">
        <f t="shared" si="10"/>
        <v/>
      </c>
      <c r="H239" s="16">
        <f t="shared" si="12"/>
        <v>33512</v>
      </c>
    </row>
    <row r="240" spans="1:8" x14ac:dyDescent="0.35">
      <c r="A240" t="s">
        <v>243</v>
      </c>
      <c r="B240" s="22">
        <v>209.40092000000001</v>
      </c>
      <c r="C240" s="11">
        <f t="shared" si="9"/>
        <v>0.17306000000002086</v>
      </c>
      <c r="D240" s="14">
        <f t="shared" si="11"/>
        <v>138.00519962291926</v>
      </c>
      <c r="E240">
        <v>0</v>
      </c>
      <c r="F240" s="11" t="str">
        <f t="shared" si="10"/>
        <v/>
      </c>
      <c r="H240" s="16">
        <f t="shared" si="12"/>
        <v>33543</v>
      </c>
    </row>
    <row r="241" spans="1:8" x14ac:dyDescent="0.35">
      <c r="A241" t="s">
        <v>244</v>
      </c>
      <c r="B241" s="22">
        <v>209.56413000000001</v>
      </c>
      <c r="C241" s="11">
        <f t="shared" si="9"/>
        <v>0.16320999999999231</v>
      </c>
      <c r="D241" s="14">
        <f t="shared" si="11"/>
        <v>138.11276280187022</v>
      </c>
      <c r="E241">
        <v>0</v>
      </c>
      <c r="F241" s="11" t="str">
        <f t="shared" si="10"/>
        <v/>
      </c>
      <c r="H241" s="16">
        <f t="shared" si="12"/>
        <v>33573</v>
      </c>
    </row>
    <row r="242" spans="1:8" x14ac:dyDescent="0.35">
      <c r="A242" t="s">
        <v>245</v>
      </c>
      <c r="B242" s="22">
        <v>209.73348999999999</v>
      </c>
      <c r="C242" s="11">
        <f t="shared" si="9"/>
        <v>0.1693599999999833</v>
      </c>
      <c r="D242" s="14">
        <f t="shared" si="11"/>
        <v>138.22437912432065</v>
      </c>
      <c r="E242">
        <v>0</v>
      </c>
      <c r="F242" s="11" t="str">
        <f t="shared" si="10"/>
        <v/>
      </c>
      <c r="H242" s="16">
        <f t="shared" si="12"/>
        <v>33604</v>
      </c>
    </row>
    <row r="243" spans="1:8" x14ac:dyDescent="0.35">
      <c r="A243" t="s">
        <v>246</v>
      </c>
      <c r="B243" s="22">
        <v>209.94705999999999</v>
      </c>
      <c r="C243" s="11">
        <f t="shared" si="9"/>
        <v>0.21357000000000426</v>
      </c>
      <c r="D243" s="14">
        <f t="shared" si="11"/>
        <v>138.3651319466266</v>
      </c>
      <c r="E243">
        <v>0</v>
      </c>
      <c r="F243" s="11" t="str">
        <f t="shared" si="10"/>
        <v/>
      </c>
      <c r="H243" s="16">
        <f t="shared" si="12"/>
        <v>33635</v>
      </c>
    </row>
    <row r="244" spans="1:8" x14ac:dyDescent="0.35">
      <c r="A244" t="s">
        <v>247</v>
      </c>
      <c r="B244" s="22">
        <v>210.34478999999999</v>
      </c>
      <c r="C244" s="11">
        <f t="shared" si="9"/>
        <v>0.3977299999999957</v>
      </c>
      <c r="D244" s="14">
        <f t="shared" si="11"/>
        <v>138.6272549976907</v>
      </c>
      <c r="E244">
        <v>0</v>
      </c>
      <c r="F244" s="11" t="str">
        <f t="shared" si="10"/>
        <v/>
      </c>
      <c r="H244" s="16">
        <f t="shared" si="12"/>
        <v>33664</v>
      </c>
    </row>
    <row r="245" spans="1:8" x14ac:dyDescent="0.35">
      <c r="A245" t="s">
        <v>248</v>
      </c>
      <c r="B245" s="22">
        <v>210.87381999999999</v>
      </c>
      <c r="C245" s="11">
        <f t="shared" si="9"/>
        <v>0.52903000000000588</v>
      </c>
      <c r="D245" s="14">
        <f t="shared" si="11"/>
        <v>138.97591101484912</v>
      </c>
      <c r="E245">
        <v>0</v>
      </c>
      <c r="F245" s="11" t="str">
        <f t="shared" si="10"/>
        <v/>
      </c>
      <c r="H245" s="16">
        <f t="shared" si="12"/>
        <v>33695</v>
      </c>
    </row>
    <row r="246" spans="1:8" x14ac:dyDescent="0.35">
      <c r="A246" t="s">
        <v>249</v>
      </c>
      <c r="B246" s="22">
        <v>211.44448</v>
      </c>
      <c r="C246" s="11">
        <f t="shared" si="9"/>
        <v>0.57066000000000372</v>
      </c>
      <c r="D246" s="14">
        <f t="shared" si="11"/>
        <v>139.35200318873652</v>
      </c>
      <c r="E246">
        <v>0</v>
      </c>
      <c r="F246" s="11" t="str">
        <f t="shared" si="10"/>
        <v/>
      </c>
      <c r="H246" s="16">
        <f t="shared" si="12"/>
        <v>33725</v>
      </c>
    </row>
    <row r="247" spans="1:8" x14ac:dyDescent="0.35">
      <c r="A247" t="s">
        <v>250</v>
      </c>
      <c r="B247" s="22">
        <v>212.01622</v>
      </c>
      <c r="C247" s="11">
        <f t="shared" si="9"/>
        <v>0.57174000000000547</v>
      </c>
      <c r="D247" s="14">
        <f t="shared" si="11"/>
        <v>139.72880713416524</v>
      </c>
      <c r="E247">
        <v>0</v>
      </c>
      <c r="F247" s="11" t="str">
        <f t="shared" si="10"/>
        <v/>
      </c>
      <c r="H247" s="16">
        <f t="shared" si="12"/>
        <v>33756</v>
      </c>
    </row>
    <row r="248" spans="1:8" x14ac:dyDescent="0.35">
      <c r="A248" t="s">
        <v>251</v>
      </c>
      <c r="B248" s="22">
        <v>212.72631000000001</v>
      </c>
      <c r="C248" s="11">
        <f t="shared" si="9"/>
        <v>0.7100900000000081</v>
      </c>
      <c r="D248" s="14">
        <f t="shared" si="11"/>
        <v>140.19679033213896</v>
      </c>
      <c r="E248">
        <v>0</v>
      </c>
      <c r="F248" s="11" t="str">
        <f t="shared" si="10"/>
        <v>'92</v>
      </c>
      <c r="H248" s="16">
        <f t="shared" si="12"/>
        <v>33786</v>
      </c>
    </row>
    <row r="249" spans="1:8" x14ac:dyDescent="0.35">
      <c r="A249" t="s">
        <v>252</v>
      </c>
      <c r="B249" s="22">
        <v>213.32485</v>
      </c>
      <c r="C249" s="11">
        <f t="shared" si="9"/>
        <v>0.59853999999998564</v>
      </c>
      <c r="D249" s="14">
        <f t="shared" si="11"/>
        <v>140.59125675655727</v>
      </c>
      <c r="E249">
        <v>0</v>
      </c>
      <c r="F249" s="11" t="str">
        <f t="shared" si="10"/>
        <v/>
      </c>
      <c r="H249" s="16">
        <f t="shared" si="12"/>
        <v>33817</v>
      </c>
    </row>
    <row r="250" spans="1:8" x14ac:dyDescent="0.35">
      <c r="A250" t="s">
        <v>253</v>
      </c>
      <c r="B250" s="22">
        <v>213.9228</v>
      </c>
      <c r="C250" s="11">
        <f t="shared" si="9"/>
        <v>0.59794999999999732</v>
      </c>
      <c r="D250" s="14">
        <f t="shared" si="11"/>
        <v>140.98533434281867</v>
      </c>
      <c r="E250">
        <v>0</v>
      </c>
      <c r="F250" s="11" t="str">
        <f t="shared" si="10"/>
        <v/>
      </c>
      <c r="H250" s="16">
        <f t="shared" si="12"/>
        <v>33848</v>
      </c>
    </row>
    <row r="251" spans="1:8" x14ac:dyDescent="0.35">
      <c r="A251" t="s">
        <v>254</v>
      </c>
      <c r="B251" s="22">
        <v>214.60842</v>
      </c>
      <c r="C251" s="11">
        <f t="shared" si="9"/>
        <v>0.68562000000000012</v>
      </c>
      <c r="D251" s="14">
        <f t="shared" si="11"/>
        <v>141.43719064299859</v>
      </c>
      <c r="E251">
        <v>0</v>
      </c>
      <c r="F251" s="11" t="str">
        <f t="shared" si="10"/>
        <v/>
      </c>
      <c r="H251" s="16">
        <f t="shared" si="12"/>
        <v>33878</v>
      </c>
    </row>
    <row r="252" spans="1:8" x14ac:dyDescent="0.35">
      <c r="A252" t="s">
        <v>255</v>
      </c>
      <c r="B252" s="22">
        <v>215.42644999999999</v>
      </c>
      <c r="C252" s="11">
        <f t="shared" si="9"/>
        <v>0.81802999999999315</v>
      </c>
      <c r="D252" s="14">
        <f t="shared" si="11"/>
        <v>141.97631145224591</v>
      </c>
      <c r="E252">
        <v>0</v>
      </c>
      <c r="F252" s="11" t="str">
        <f t="shared" si="10"/>
        <v/>
      </c>
      <c r="H252" s="16">
        <f t="shared" si="12"/>
        <v>33909</v>
      </c>
    </row>
    <row r="253" spans="1:8" x14ac:dyDescent="0.35">
      <c r="A253" t="s">
        <v>256</v>
      </c>
      <c r="B253" s="22">
        <v>216.21853999999999</v>
      </c>
      <c r="C253" s="11">
        <f t="shared" si="9"/>
        <v>0.79209000000000174</v>
      </c>
      <c r="D253" s="14">
        <f t="shared" si="11"/>
        <v>142.49833656354588</v>
      </c>
      <c r="E253">
        <v>0</v>
      </c>
      <c r="F253" s="11" t="str">
        <f t="shared" si="10"/>
        <v/>
      </c>
      <c r="H253" s="16">
        <f t="shared" si="12"/>
        <v>33939</v>
      </c>
    </row>
    <row r="254" spans="1:8" x14ac:dyDescent="0.35">
      <c r="A254" t="s">
        <v>257</v>
      </c>
      <c r="B254" s="22">
        <v>217.13092</v>
      </c>
      <c r="C254" s="11">
        <f t="shared" si="9"/>
        <v>0.91238000000001307</v>
      </c>
      <c r="D254" s="14">
        <f t="shared" si="11"/>
        <v>143.09963852550462</v>
      </c>
      <c r="E254">
        <v>0</v>
      </c>
      <c r="F254" s="11" t="str">
        <f t="shared" si="10"/>
        <v/>
      </c>
      <c r="H254" s="16">
        <f t="shared" si="12"/>
        <v>33970</v>
      </c>
    </row>
    <row r="255" spans="1:8" x14ac:dyDescent="0.35">
      <c r="A255" t="s">
        <v>258</v>
      </c>
      <c r="B255" s="22">
        <v>218.11229</v>
      </c>
      <c r="C255" s="11">
        <f t="shared" si="9"/>
        <v>0.9813699999999983</v>
      </c>
      <c r="D255" s="14">
        <f t="shared" si="11"/>
        <v>143.74640818990696</v>
      </c>
      <c r="E255">
        <v>0</v>
      </c>
      <c r="F255" s="11" t="str">
        <f t="shared" si="10"/>
        <v/>
      </c>
      <c r="H255" s="16">
        <f t="shared" si="12"/>
        <v>34001</v>
      </c>
    </row>
    <row r="256" spans="1:8" x14ac:dyDescent="0.35">
      <c r="A256" t="s">
        <v>259</v>
      </c>
      <c r="B256" s="22">
        <v>219.07193000000001</v>
      </c>
      <c r="C256" s="11">
        <f t="shared" si="9"/>
        <v>0.95964000000000738</v>
      </c>
      <c r="D256" s="14">
        <f t="shared" si="11"/>
        <v>144.37885674727787</v>
      </c>
      <c r="E256">
        <v>0</v>
      </c>
      <c r="F256" s="11" t="str">
        <f t="shared" si="10"/>
        <v/>
      </c>
      <c r="H256" s="16">
        <f t="shared" si="12"/>
        <v>34029</v>
      </c>
    </row>
    <row r="257" spans="1:8" x14ac:dyDescent="0.35">
      <c r="A257" t="s">
        <v>260</v>
      </c>
      <c r="B257" s="22">
        <v>219.92384000000001</v>
      </c>
      <c r="C257" s="11">
        <f t="shared" si="9"/>
        <v>0.85191000000000372</v>
      </c>
      <c r="D257" s="14">
        <f t="shared" si="11"/>
        <v>144.94030609339708</v>
      </c>
      <c r="E257">
        <v>0</v>
      </c>
      <c r="F257" s="11" t="str">
        <f t="shared" si="10"/>
        <v/>
      </c>
      <c r="H257" s="16">
        <f t="shared" si="12"/>
        <v>34060</v>
      </c>
    </row>
    <row r="258" spans="1:8" x14ac:dyDescent="0.35">
      <c r="A258" t="s">
        <v>261</v>
      </c>
      <c r="B258" s="22">
        <v>220.92003</v>
      </c>
      <c r="C258" s="11">
        <f t="shared" si="9"/>
        <v>0.99618999999998437</v>
      </c>
      <c r="D258" s="14">
        <f t="shared" si="11"/>
        <v>145.59684284506156</v>
      </c>
      <c r="E258">
        <v>0</v>
      </c>
      <c r="F258" s="11" t="str">
        <f t="shared" si="10"/>
        <v/>
      </c>
      <c r="H258" s="16">
        <f t="shared" si="12"/>
        <v>34090</v>
      </c>
    </row>
    <row r="259" spans="1:8" x14ac:dyDescent="0.35">
      <c r="A259" t="s">
        <v>262</v>
      </c>
      <c r="B259" s="22">
        <v>221.94075000000001</v>
      </c>
      <c r="C259" s="11">
        <f t="shared" si="9"/>
        <v>1.0207200000000114</v>
      </c>
      <c r="D259" s="14">
        <f t="shared" si="11"/>
        <v>146.26954603738329</v>
      </c>
      <c r="E259">
        <v>0</v>
      </c>
      <c r="F259" s="11" t="str">
        <f t="shared" si="10"/>
        <v/>
      </c>
      <c r="H259" s="16">
        <f t="shared" si="12"/>
        <v>34121</v>
      </c>
    </row>
    <row r="260" spans="1:8" x14ac:dyDescent="0.35">
      <c r="A260" t="s">
        <v>263</v>
      </c>
      <c r="B260" s="22">
        <v>222.96182999999999</v>
      </c>
      <c r="C260" s="11">
        <f t="shared" ref="C260:C323" si="13">B260-B259</f>
        <v>1.0210799999999836</v>
      </c>
      <c r="D260" s="14">
        <f t="shared" si="11"/>
        <v>146.94248648688546</v>
      </c>
      <c r="E260">
        <v>0</v>
      </c>
      <c r="F260" s="11" t="str">
        <f t="shared" si="10"/>
        <v/>
      </c>
      <c r="H260" s="16">
        <f t="shared" si="12"/>
        <v>34151</v>
      </c>
    </row>
    <row r="261" spans="1:8" x14ac:dyDescent="0.35">
      <c r="A261" t="s">
        <v>264</v>
      </c>
      <c r="B261" s="22">
        <v>223.95905999999999</v>
      </c>
      <c r="C261" s="11">
        <f t="shared" si="13"/>
        <v>0.99723000000000184</v>
      </c>
      <c r="D261" s="14">
        <f t="shared" si="11"/>
        <v>147.5997086481824</v>
      </c>
      <c r="E261">
        <v>0</v>
      </c>
      <c r="F261" s="11" t="str">
        <f t="shared" si="10"/>
        <v/>
      </c>
      <c r="H261" s="16">
        <f t="shared" si="12"/>
        <v>34182</v>
      </c>
    </row>
    <row r="262" spans="1:8" x14ac:dyDescent="0.35">
      <c r="A262" t="s">
        <v>265</v>
      </c>
      <c r="B262" s="22">
        <v>224.8083</v>
      </c>
      <c r="C262" s="11">
        <f t="shared" si="13"/>
        <v>0.84924000000000888</v>
      </c>
      <c r="D262" s="14">
        <f t="shared" si="11"/>
        <v>148.15939833687989</v>
      </c>
      <c r="E262">
        <v>0</v>
      </c>
      <c r="F262" s="11" t="str">
        <f t="shared" si="10"/>
        <v/>
      </c>
      <c r="H262" s="16">
        <f t="shared" si="12"/>
        <v>34213</v>
      </c>
    </row>
    <row r="263" spans="1:8" x14ac:dyDescent="0.35">
      <c r="A263" t="s">
        <v>266</v>
      </c>
      <c r="B263" s="22">
        <v>225.5352</v>
      </c>
      <c r="C263" s="11">
        <f t="shared" si="13"/>
        <v>0.72690000000000055</v>
      </c>
      <c r="D263" s="14">
        <f t="shared" si="11"/>
        <v>148.63846012708549</v>
      </c>
      <c r="E263">
        <v>0</v>
      </c>
      <c r="F263" s="11" t="str">
        <f t="shared" si="10"/>
        <v/>
      </c>
      <c r="H263" s="16">
        <f t="shared" si="12"/>
        <v>34243</v>
      </c>
    </row>
    <row r="264" spans="1:8" x14ac:dyDescent="0.35">
      <c r="A264" t="s">
        <v>267</v>
      </c>
      <c r="B264" s="22">
        <v>226.27241000000001</v>
      </c>
      <c r="C264" s="11">
        <f t="shared" si="13"/>
        <v>0.73721000000000458</v>
      </c>
      <c r="D264" s="14">
        <f t="shared" si="11"/>
        <v>149.1243166993203</v>
      </c>
      <c r="E264">
        <v>0</v>
      </c>
      <c r="F264" s="11" t="str">
        <f t="shared" si="10"/>
        <v/>
      </c>
      <c r="H264" s="16">
        <f t="shared" si="12"/>
        <v>34274</v>
      </c>
    </row>
    <row r="265" spans="1:8" x14ac:dyDescent="0.35">
      <c r="A265" t="s">
        <v>268</v>
      </c>
      <c r="B265" s="22">
        <v>227.19281000000001</v>
      </c>
      <c r="C265" s="11">
        <f t="shared" si="13"/>
        <v>0.92040000000000077</v>
      </c>
      <c r="D265" s="14">
        <f t="shared" si="11"/>
        <v>149.7309042240214</v>
      </c>
      <c r="E265">
        <v>0</v>
      </c>
      <c r="F265" s="11" t="str">
        <f t="shared" si="10"/>
        <v/>
      </c>
      <c r="H265" s="16">
        <f t="shared" si="12"/>
        <v>34304</v>
      </c>
    </row>
    <row r="266" spans="1:8" x14ac:dyDescent="0.35">
      <c r="A266" t="s">
        <v>269</v>
      </c>
      <c r="B266" s="22">
        <v>228.10422</v>
      </c>
      <c r="C266" s="11">
        <f t="shared" si="13"/>
        <v>0.9114099999999894</v>
      </c>
      <c r="D266" s="14">
        <f t="shared" si="11"/>
        <v>150.33156690968832</v>
      </c>
      <c r="E266">
        <v>0</v>
      </c>
      <c r="F266" s="11" t="str">
        <f t="shared" si="10"/>
        <v/>
      </c>
      <c r="H266" s="16">
        <f t="shared" si="12"/>
        <v>34335</v>
      </c>
    </row>
    <row r="267" spans="1:8" x14ac:dyDescent="0.35">
      <c r="A267" t="s">
        <v>270</v>
      </c>
      <c r="B267" s="22">
        <v>229.19863000000001</v>
      </c>
      <c r="C267" s="11">
        <f t="shared" si="13"/>
        <v>1.0944100000000105</v>
      </c>
      <c r="D267" s="14">
        <f t="shared" si="11"/>
        <v>151.0528353287541</v>
      </c>
      <c r="E267">
        <v>0</v>
      </c>
      <c r="F267" s="11" t="str">
        <f t="shared" si="10"/>
        <v/>
      </c>
      <c r="H267" s="16">
        <f t="shared" si="12"/>
        <v>34366</v>
      </c>
    </row>
    <row r="268" spans="1:8" x14ac:dyDescent="0.35">
      <c r="A268" t="s">
        <v>271</v>
      </c>
      <c r="B268" s="22">
        <v>230.50800000000001</v>
      </c>
      <c r="C268" s="11">
        <f t="shared" si="13"/>
        <v>1.3093700000000013</v>
      </c>
      <c r="D268" s="14">
        <f t="shared" si="11"/>
        <v>151.91577264646151</v>
      </c>
      <c r="E268">
        <v>0</v>
      </c>
      <c r="F268" s="11" t="str">
        <f t="shared" si="10"/>
        <v/>
      </c>
      <c r="H268" s="16">
        <f t="shared" si="12"/>
        <v>34394</v>
      </c>
    </row>
    <row r="269" spans="1:8" x14ac:dyDescent="0.35">
      <c r="A269" t="s">
        <v>272</v>
      </c>
      <c r="B269" s="22">
        <v>231.82344000000001</v>
      </c>
      <c r="C269" s="11">
        <f t="shared" si="13"/>
        <v>1.3154399999999953</v>
      </c>
      <c r="D269" s="14">
        <f t="shared" si="11"/>
        <v>152.78271038385049</v>
      </c>
      <c r="E269">
        <v>0</v>
      </c>
      <c r="F269" s="11" t="str">
        <f t="shared" si="10"/>
        <v/>
      </c>
      <c r="H269" s="16">
        <f t="shared" si="12"/>
        <v>34425</v>
      </c>
    </row>
    <row r="270" spans="1:8" x14ac:dyDescent="0.35">
      <c r="A270" t="s">
        <v>273</v>
      </c>
      <c r="B270" s="22">
        <v>233.18899999999999</v>
      </c>
      <c r="C270" s="11">
        <f t="shared" si="13"/>
        <v>1.3655599999999879</v>
      </c>
      <c r="D270" s="14">
        <f t="shared" si="11"/>
        <v>153.68267959314085</v>
      </c>
      <c r="E270">
        <v>0</v>
      </c>
      <c r="F270" s="11" t="str">
        <f t="shared" si="10"/>
        <v/>
      </c>
      <c r="H270" s="16">
        <f t="shared" si="12"/>
        <v>34455</v>
      </c>
    </row>
    <row r="271" spans="1:8" x14ac:dyDescent="0.35">
      <c r="A271" t="s">
        <v>274</v>
      </c>
      <c r="B271" s="22">
        <v>234.61593999999999</v>
      </c>
      <c r="C271" s="11">
        <f t="shared" si="13"/>
        <v>1.4269400000000019</v>
      </c>
      <c r="D271" s="14">
        <f t="shared" si="11"/>
        <v>154.62310115169907</v>
      </c>
      <c r="E271">
        <v>0</v>
      </c>
      <c r="F271" s="11" t="str">
        <f t="shared" si="10"/>
        <v/>
      </c>
      <c r="H271" s="16">
        <f t="shared" si="12"/>
        <v>34486</v>
      </c>
    </row>
    <row r="272" spans="1:8" x14ac:dyDescent="0.35">
      <c r="A272" t="s">
        <v>275</v>
      </c>
      <c r="B272" s="22">
        <v>236.06791000000001</v>
      </c>
      <c r="C272" s="11">
        <f t="shared" si="13"/>
        <v>1.4519700000000171</v>
      </c>
      <c r="D272" s="14">
        <f t="shared" si="11"/>
        <v>155.58001867477628</v>
      </c>
      <c r="E272">
        <v>0</v>
      </c>
      <c r="F272" s="11" t="str">
        <f t="shared" si="10"/>
        <v/>
      </c>
      <c r="H272" s="16">
        <f t="shared" si="12"/>
        <v>34516</v>
      </c>
    </row>
    <row r="273" spans="1:8" x14ac:dyDescent="0.35">
      <c r="A273" t="s">
        <v>276</v>
      </c>
      <c r="B273" s="22">
        <v>237.56474</v>
      </c>
      <c r="C273" s="11">
        <f t="shared" si="13"/>
        <v>1.4968299999999886</v>
      </c>
      <c r="D273" s="14">
        <f t="shared" si="11"/>
        <v>156.56650107872932</v>
      </c>
      <c r="E273">
        <v>0</v>
      </c>
      <c r="F273" s="11" t="str">
        <f t="shared" si="10"/>
        <v/>
      </c>
      <c r="H273" s="16">
        <f t="shared" si="12"/>
        <v>34547</v>
      </c>
    </row>
    <row r="274" spans="1:8" x14ac:dyDescent="0.35">
      <c r="A274" t="s">
        <v>277</v>
      </c>
      <c r="B274" s="22">
        <v>238.99445</v>
      </c>
      <c r="C274" s="11">
        <f t="shared" si="13"/>
        <v>1.42971</v>
      </c>
      <c r="D274" s="14">
        <f t="shared" si="11"/>
        <v>157.50874819948163</v>
      </c>
      <c r="E274">
        <v>0</v>
      </c>
      <c r="F274" s="11" t="str">
        <f t="shared" si="10"/>
        <v/>
      </c>
      <c r="H274" s="16">
        <f t="shared" si="12"/>
        <v>34578</v>
      </c>
    </row>
    <row r="275" spans="1:8" x14ac:dyDescent="0.35">
      <c r="A275" t="s">
        <v>278</v>
      </c>
      <c r="B275" s="22">
        <v>240.41480000000001</v>
      </c>
      <c r="C275" s="11">
        <f t="shared" si="13"/>
        <v>1.4203500000000133</v>
      </c>
      <c r="D275" s="14">
        <f t="shared" si="11"/>
        <v>158.44482663354205</v>
      </c>
      <c r="E275">
        <v>0</v>
      </c>
      <c r="F275" s="11" t="str">
        <f t="shared" si="10"/>
        <v/>
      </c>
      <c r="H275" s="16">
        <f t="shared" si="12"/>
        <v>34608</v>
      </c>
    </row>
    <row r="276" spans="1:8" x14ac:dyDescent="0.35">
      <c r="A276" t="s">
        <v>279</v>
      </c>
      <c r="B276" s="22">
        <v>241.8544</v>
      </c>
      <c r="C276" s="11">
        <f t="shared" si="13"/>
        <v>1.4395999999999844</v>
      </c>
      <c r="D276" s="14">
        <f t="shared" si="11"/>
        <v>159.39359173627966</v>
      </c>
      <c r="E276">
        <v>0</v>
      </c>
      <c r="F276" s="11" t="str">
        <f t="shared" si="10"/>
        <v/>
      </c>
      <c r="H276" s="16">
        <f t="shared" si="12"/>
        <v>34639</v>
      </c>
    </row>
    <row r="277" spans="1:8" x14ac:dyDescent="0.35">
      <c r="A277" t="s">
        <v>280</v>
      </c>
      <c r="B277" s="22">
        <v>243.26166000000001</v>
      </c>
      <c r="C277" s="11">
        <f t="shared" si="13"/>
        <v>1.4072600000000079</v>
      </c>
      <c r="D277" s="14">
        <f t="shared" si="11"/>
        <v>160.32104323563959</v>
      </c>
      <c r="E277">
        <v>0</v>
      </c>
      <c r="F277" s="11" t="str">
        <f t="shared" si="10"/>
        <v/>
      </c>
      <c r="H277" s="16">
        <f t="shared" si="12"/>
        <v>34669</v>
      </c>
    </row>
    <row r="278" spans="1:8" x14ac:dyDescent="0.35">
      <c r="A278" t="s">
        <v>281</v>
      </c>
      <c r="B278" s="22">
        <v>244.43192999999999</v>
      </c>
      <c r="C278" s="11">
        <f t="shared" si="13"/>
        <v>1.1702699999999879</v>
      </c>
      <c r="D278" s="14">
        <f t="shared" si="11"/>
        <v>161.0923070150094</v>
      </c>
      <c r="E278">
        <v>0</v>
      </c>
      <c r="F278" s="11" t="str">
        <f t="shared" si="10"/>
        <v/>
      </c>
      <c r="H278" s="16">
        <f t="shared" si="12"/>
        <v>34700</v>
      </c>
    </row>
    <row r="279" spans="1:8" x14ac:dyDescent="0.35">
      <c r="A279" t="s">
        <v>282</v>
      </c>
      <c r="B279" s="22">
        <v>245.28864999999999</v>
      </c>
      <c r="C279" s="11">
        <f t="shared" si="13"/>
        <v>0.85671999999999571</v>
      </c>
      <c r="D279" s="14">
        <f t="shared" si="11"/>
        <v>161.65692638067861</v>
      </c>
      <c r="E279">
        <v>0</v>
      </c>
      <c r="F279" s="11" t="str">
        <f t="shared" si="10"/>
        <v/>
      </c>
      <c r="H279" s="16">
        <f t="shared" si="12"/>
        <v>34731</v>
      </c>
    </row>
    <row r="280" spans="1:8" x14ac:dyDescent="0.35">
      <c r="A280" t="s">
        <v>283</v>
      </c>
      <c r="B280" s="22">
        <v>245.96795</v>
      </c>
      <c r="C280" s="11">
        <f t="shared" si="13"/>
        <v>0.67930000000001201</v>
      </c>
      <c r="D280" s="14">
        <f t="shared" si="11"/>
        <v>162.10461749924605</v>
      </c>
      <c r="E280">
        <v>0</v>
      </c>
      <c r="F280" s="11" t="str">
        <f t="shared" si="10"/>
        <v/>
      </c>
      <c r="H280" s="16">
        <f t="shared" si="12"/>
        <v>34759</v>
      </c>
    </row>
    <row r="281" spans="1:8" x14ac:dyDescent="0.35">
      <c r="A281" t="s">
        <v>284</v>
      </c>
      <c r="B281" s="22">
        <v>246.74382</v>
      </c>
      <c r="C281" s="11">
        <f t="shared" si="13"/>
        <v>0.77586999999999762</v>
      </c>
      <c r="D281" s="14">
        <f t="shared" si="11"/>
        <v>162.61595285647098</v>
      </c>
      <c r="E281">
        <v>0</v>
      </c>
      <c r="F281" s="11" t="str">
        <f t="shared" si="10"/>
        <v/>
      </c>
      <c r="H281" s="16">
        <f t="shared" si="12"/>
        <v>34790</v>
      </c>
    </row>
    <row r="282" spans="1:8" x14ac:dyDescent="0.35">
      <c r="A282" t="s">
        <v>285</v>
      </c>
      <c r="B282" s="22">
        <v>247.48374999999999</v>
      </c>
      <c r="C282" s="11">
        <f t="shared" si="13"/>
        <v>0.73992999999998688</v>
      </c>
      <c r="D282" s="14">
        <f t="shared" si="11"/>
        <v>163.10360203851369</v>
      </c>
      <c r="E282">
        <v>0</v>
      </c>
      <c r="F282" s="11" t="str">
        <f t="shared" si="10"/>
        <v/>
      </c>
      <c r="H282" s="16">
        <f t="shared" si="12"/>
        <v>34820</v>
      </c>
    </row>
    <row r="283" spans="1:8" x14ac:dyDescent="0.35">
      <c r="A283" t="s">
        <v>286</v>
      </c>
      <c r="B283" s="22">
        <v>248.18996000000001</v>
      </c>
      <c r="C283" s="11">
        <f t="shared" si="13"/>
        <v>0.70621000000002709</v>
      </c>
      <c r="D283" s="14">
        <f t="shared" si="11"/>
        <v>163.56902813132027</v>
      </c>
      <c r="E283">
        <v>0</v>
      </c>
      <c r="F283" s="11" t="str">
        <f t="shared" si="10"/>
        <v/>
      </c>
      <c r="H283" s="16">
        <f t="shared" si="12"/>
        <v>34851</v>
      </c>
    </row>
    <row r="284" spans="1:8" x14ac:dyDescent="0.35">
      <c r="A284" t="s">
        <v>287</v>
      </c>
      <c r="B284" s="22">
        <v>249.01383999999999</v>
      </c>
      <c r="C284" s="11">
        <f t="shared" si="13"/>
        <v>0.82387999999997419</v>
      </c>
      <c r="D284" s="14">
        <f t="shared" si="11"/>
        <v>164.11200436975003</v>
      </c>
      <c r="E284">
        <v>0</v>
      </c>
      <c r="F284" s="11" t="str">
        <f t="shared" si="10"/>
        <v/>
      </c>
      <c r="H284" s="16">
        <f t="shared" si="12"/>
        <v>34881</v>
      </c>
    </row>
    <row r="285" spans="1:8" x14ac:dyDescent="0.35">
      <c r="A285" t="s">
        <v>288</v>
      </c>
      <c r="B285" s="22">
        <v>249.85382999999999</v>
      </c>
      <c r="C285" s="11">
        <f t="shared" si="13"/>
        <v>0.83999000000000024</v>
      </c>
      <c r="D285" s="14">
        <f t="shared" si="11"/>
        <v>164.6655978670052</v>
      </c>
      <c r="E285">
        <v>0</v>
      </c>
      <c r="F285" s="11" t="str">
        <f t="shared" si="10"/>
        <v/>
      </c>
      <c r="H285" s="16">
        <f t="shared" si="12"/>
        <v>34912</v>
      </c>
    </row>
    <row r="286" spans="1:8" x14ac:dyDescent="0.35">
      <c r="A286" t="s">
        <v>289</v>
      </c>
      <c r="B286" s="22">
        <v>250.72102000000001</v>
      </c>
      <c r="C286" s="11">
        <f t="shared" si="13"/>
        <v>0.86719000000002211</v>
      </c>
      <c r="D286" s="14">
        <f t="shared" si="11"/>
        <v>165.23711746233937</v>
      </c>
      <c r="E286">
        <v>0</v>
      </c>
      <c r="F286" s="11" t="str">
        <f t="shared" si="10"/>
        <v/>
      </c>
      <c r="H286" s="16">
        <f t="shared" si="12"/>
        <v>34943</v>
      </c>
    </row>
    <row r="287" spans="1:8" x14ac:dyDescent="0.35">
      <c r="A287" t="s">
        <v>290</v>
      </c>
      <c r="B287" s="22">
        <v>251.71903</v>
      </c>
      <c r="C287" s="11">
        <f t="shared" si="13"/>
        <v>0.99800999999999362</v>
      </c>
      <c r="D287" s="14">
        <f t="shared" si="11"/>
        <v>165.89485368086062</v>
      </c>
      <c r="E287">
        <v>0</v>
      </c>
      <c r="F287" s="11" t="str">
        <f t="shared" si="10"/>
        <v/>
      </c>
      <c r="H287" s="16">
        <f t="shared" si="12"/>
        <v>34973</v>
      </c>
    </row>
    <row r="288" spans="1:8" x14ac:dyDescent="0.35">
      <c r="A288" t="s">
        <v>291</v>
      </c>
      <c r="B288" s="22">
        <v>252.67085</v>
      </c>
      <c r="C288" s="11">
        <f t="shared" si="13"/>
        <v>0.95181999999999789</v>
      </c>
      <c r="D288" s="14">
        <f t="shared" si="11"/>
        <v>166.52214848503382</v>
      </c>
      <c r="E288">
        <v>0</v>
      </c>
      <c r="F288" s="11" t="str">
        <f t="shared" si="10"/>
        <v/>
      </c>
      <c r="H288" s="16">
        <f t="shared" si="12"/>
        <v>35004</v>
      </c>
    </row>
    <row r="289" spans="1:8" x14ac:dyDescent="0.35">
      <c r="A289" t="s">
        <v>292</v>
      </c>
      <c r="B289" s="22">
        <v>253.65450999999999</v>
      </c>
      <c r="C289" s="11">
        <f t="shared" si="13"/>
        <v>0.98365999999998621</v>
      </c>
      <c r="D289" s="14">
        <f t="shared" si="11"/>
        <v>167.17042736872293</v>
      </c>
      <c r="E289">
        <v>0</v>
      </c>
      <c r="F289" s="11" t="str">
        <f t="shared" si="10"/>
        <v/>
      </c>
      <c r="H289" s="16">
        <f t="shared" si="12"/>
        <v>35034</v>
      </c>
    </row>
    <row r="290" spans="1:8" x14ac:dyDescent="0.35">
      <c r="A290" t="s">
        <v>293</v>
      </c>
      <c r="B290" s="22">
        <v>254.47051999999999</v>
      </c>
      <c r="C290" s="11">
        <f t="shared" si="13"/>
        <v>0.81601000000000568</v>
      </c>
      <c r="D290" s="14">
        <f t="shared" si="11"/>
        <v>167.70821690156882</v>
      </c>
      <c r="E290">
        <v>0</v>
      </c>
      <c r="F290" s="11" t="str">
        <f t="shared" si="10"/>
        <v/>
      </c>
      <c r="H290" s="16">
        <f t="shared" si="12"/>
        <v>35065</v>
      </c>
    </row>
    <row r="291" spans="1:8" x14ac:dyDescent="0.35">
      <c r="A291" t="s">
        <v>294</v>
      </c>
      <c r="B291" s="22">
        <v>255.39747</v>
      </c>
      <c r="C291" s="11">
        <f t="shared" si="13"/>
        <v>0.92695000000000505</v>
      </c>
      <c r="D291" s="14">
        <f t="shared" si="11"/>
        <v>168.31912118885882</v>
      </c>
      <c r="E291">
        <v>0</v>
      </c>
      <c r="F291" s="11" t="str">
        <f t="shared" ref="F291:F354" si="14">IF(MOD(INT(LEFT(A291,4)),4)=0,IF(RIGHT(A291,3)="Jul",_xlfn.CONCAT("'",RIGHT(LEFT(A291,4),2)),""),"")</f>
        <v/>
      </c>
      <c r="H291" s="16">
        <f t="shared" si="12"/>
        <v>35096</v>
      </c>
    </row>
    <row r="292" spans="1:8" x14ac:dyDescent="0.35">
      <c r="A292" t="s">
        <v>295</v>
      </c>
      <c r="B292" s="22">
        <v>256.51778000000002</v>
      </c>
      <c r="C292" s="11">
        <f t="shared" si="13"/>
        <v>1.1203100000000177</v>
      </c>
      <c r="D292" s="14">
        <f t="shared" ref="D292:D355" si="15">D$98*(B292/B$98)</f>
        <v>169.05745894396301</v>
      </c>
      <c r="E292">
        <v>0</v>
      </c>
      <c r="F292" s="11" t="str">
        <f t="shared" si="14"/>
        <v/>
      </c>
      <c r="H292" s="16">
        <f t="shared" ref="H292:H355" si="16">EDATE(H291, 1)</f>
        <v>35125</v>
      </c>
    </row>
    <row r="293" spans="1:8" x14ac:dyDescent="0.35">
      <c r="A293" t="s">
        <v>296</v>
      </c>
      <c r="B293" s="22">
        <v>257.81135</v>
      </c>
      <c r="C293" s="11">
        <f t="shared" si="13"/>
        <v>1.2935699999999883</v>
      </c>
      <c r="D293" s="14">
        <f t="shared" si="15"/>
        <v>169.90998330763924</v>
      </c>
      <c r="E293">
        <v>0</v>
      </c>
      <c r="F293" s="11" t="str">
        <f t="shared" si="14"/>
        <v/>
      </c>
      <c r="H293" s="16">
        <f t="shared" si="16"/>
        <v>35156</v>
      </c>
    </row>
    <row r="294" spans="1:8" x14ac:dyDescent="0.35">
      <c r="A294" t="s">
        <v>297</v>
      </c>
      <c r="B294" s="22">
        <v>259.21692000000002</v>
      </c>
      <c r="C294" s="11">
        <f t="shared" si="13"/>
        <v>1.4055700000000115</v>
      </c>
      <c r="D294" s="14">
        <f t="shared" si="15"/>
        <v>170.83632101634649</v>
      </c>
      <c r="E294">
        <v>0</v>
      </c>
      <c r="F294" s="11" t="str">
        <f t="shared" si="14"/>
        <v/>
      </c>
      <c r="H294" s="16">
        <f t="shared" si="16"/>
        <v>35186</v>
      </c>
    </row>
    <row r="295" spans="1:8" x14ac:dyDescent="0.35">
      <c r="A295" t="s">
        <v>298</v>
      </c>
      <c r="B295" s="22">
        <v>260.65955000000002</v>
      </c>
      <c r="C295" s="11">
        <f t="shared" si="13"/>
        <v>1.4426300000000083</v>
      </c>
      <c r="D295" s="14">
        <f t="shared" si="15"/>
        <v>171.78708303368632</v>
      </c>
      <c r="E295">
        <v>0</v>
      </c>
      <c r="F295" s="11" t="str">
        <f t="shared" si="14"/>
        <v/>
      </c>
      <c r="H295" s="16">
        <f t="shared" si="16"/>
        <v>35217</v>
      </c>
    </row>
    <row r="296" spans="1:8" x14ac:dyDescent="0.35">
      <c r="A296" t="s">
        <v>299</v>
      </c>
      <c r="B296" s="22">
        <v>262.00995999999998</v>
      </c>
      <c r="C296" s="11">
        <f t="shared" si="13"/>
        <v>1.3504099999999539</v>
      </c>
      <c r="D296" s="14">
        <f t="shared" si="15"/>
        <v>172.67706766996577</v>
      </c>
      <c r="E296">
        <v>0</v>
      </c>
      <c r="F296" s="11" t="str">
        <f t="shared" si="14"/>
        <v>'96</v>
      </c>
      <c r="H296" s="16">
        <f t="shared" si="16"/>
        <v>35247</v>
      </c>
    </row>
    <row r="297" spans="1:8" x14ac:dyDescent="0.35">
      <c r="A297" t="s">
        <v>300</v>
      </c>
      <c r="B297" s="22">
        <v>263.29093</v>
      </c>
      <c r="C297" s="11">
        <f t="shared" si="13"/>
        <v>1.2809700000000248</v>
      </c>
      <c r="D297" s="14">
        <f t="shared" si="15"/>
        <v>173.52128803232603</v>
      </c>
      <c r="E297">
        <v>0</v>
      </c>
      <c r="F297" s="11" t="str">
        <f t="shared" si="14"/>
        <v/>
      </c>
      <c r="H297" s="16">
        <f t="shared" si="16"/>
        <v>35278</v>
      </c>
    </row>
    <row r="298" spans="1:8" x14ac:dyDescent="0.35">
      <c r="A298" t="s">
        <v>301</v>
      </c>
      <c r="B298" s="22">
        <v>264.64141999999998</v>
      </c>
      <c r="C298" s="11">
        <f t="shared" si="13"/>
        <v>1.3504899999999793</v>
      </c>
      <c r="D298" s="14">
        <f t="shared" si="15"/>
        <v>174.41132539242338</v>
      </c>
      <c r="E298">
        <v>0</v>
      </c>
      <c r="F298" s="11" t="str">
        <f t="shared" si="14"/>
        <v/>
      </c>
      <c r="H298" s="16">
        <f t="shared" si="16"/>
        <v>35309</v>
      </c>
    </row>
    <row r="299" spans="1:8" x14ac:dyDescent="0.35">
      <c r="A299" t="s">
        <v>302</v>
      </c>
      <c r="B299" s="22">
        <v>265.98255999999998</v>
      </c>
      <c r="C299" s="11">
        <f t="shared" si="13"/>
        <v>1.3411399999999958</v>
      </c>
      <c r="D299" s="14">
        <f t="shared" si="15"/>
        <v>175.29520065630606</v>
      </c>
      <c r="E299">
        <v>0</v>
      </c>
      <c r="F299" s="11" t="str">
        <f t="shared" si="14"/>
        <v/>
      </c>
      <c r="H299" s="16">
        <f t="shared" si="16"/>
        <v>35339</v>
      </c>
    </row>
    <row r="300" spans="1:8" x14ac:dyDescent="0.35">
      <c r="A300" t="s">
        <v>303</v>
      </c>
      <c r="B300" s="22">
        <v>267.39150999999998</v>
      </c>
      <c r="C300" s="11">
        <f t="shared" si="13"/>
        <v>1.4089500000000044</v>
      </c>
      <c r="D300" s="14">
        <f t="shared" si="15"/>
        <v>176.22376594631871</v>
      </c>
      <c r="E300">
        <v>0</v>
      </c>
      <c r="F300" s="11" t="str">
        <f t="shared" si="14"/>
        <v/>
      </c>
      <c r="H300" s="16">
        <f t="shared" si="16"/>
        <v>35370</v>
      </c>
    </row>
    <row r="301" spans="1:8" x14ac:dyDescent="0.35">
      <c r="A301" t="s">
        <v>304</v>
      </c>
      <c r="B301" s="22">
        <v>268.67246999999998</v>
      </c>
      <c r="C301" s="11">
        <f t="shared" si="13"/>
        <v>1.2809599999999932</v>
      </c>
      <c r="D301" s="14">
        <f t="shared" si="15"/>
        <v>177.06797971820171</v>
      </c>
      <c r="E301">
        <v>0</v>
      </c>
      <c r="F301" s="11" t="str">
        <f t="shared" si="14"/>
        <v/>
      </c>
      <c r="H301" s="16">
        <f t="shared" si="16"/>
        <v>35400</v>
      </c>
    </row>
    <row r="302" spans="1:8" x14ac:dyDescent="0.35">
      <c r="A302" t="s">
        <v>305</v>
      </c>
      <c r="B302" s="22">
        <v>270.24297000000001</v>
      </c>
      <c r="C302" s="11">
        <f t="shared" si="13"/>
        <v>1.5705000000000382</v>
      </c>
      <c r="D302" s="14">
        <f t="shared" si="15"/>
        <v>178.10301416794434</v>
      </c>
      <c r="E302">
        <v>0</v>
      </c>
      <c r="F302" s="11" t="str">
        <f t="shared" si="14"/>
        <v/>
      </c>
      <c r="H302" s="16">
        <f t="shared" si="16"/>
        <v>35431</v>
      </c>
    </row>
    <row r="303" spans="1:8" x14ac:dyDescent="0.35">
      <c r="A303" t="s">
        <v>306</v>
      </c>
      <c r="B303" s="22">
        <v>271.84199999999998</v>
      </c>
      <c r="C303" s="11">
        <f t="shared" si="13"/>
        <v>1.5990299999999706</v>
      </c>
      <c r="D303" s="14">
        <f t="shared" si="15"/>
        <v>179.15685124923812</v>
      </c>
      <c r="E303">
        <v>0</v>
      </c>
      <c r="F303" s="11" t="str">
        <f t="shared" si="14"/>
        <v/>
      </c>
      <c r="H303" s="16">
        <f t="shared" si="16"/>
        <v>35462</v>
      </c>
    </row>
    <row r="304" spans="1:8" x14ac:dyDescent="0.35">
      <c r="A304" t="s">
        <v>307</v>
      </c>
      <c r="B304" s="22">
        <v>273.56675000000001</v>
      </c>
      <c r="C304" s="11">
        <f t="shared" si="13"/>
        <v>1.7247500000000286</v>
      </c>
      <c r="D304" s="14">
        <f t="shared" si="15"/>
        <v>180.29354381032923</v>
      </c>
      <c r="E304">
        <v>0</v>
      </c>
      <c r="F304" s="11" t="str">
        <f t="shared" si="14"/>
        <v/>
      </c>
      <c r="H304" s="16">
        <f t="shared" si="16"/>
        <v>35490</v>
      </c>
    </row>
    <row r="305" spans="1:8" x14ac:dyDescent="0.35">
      <c r="A305" t="s">
        <v>308</v>
      </c>
      <c r="B305" s="22">
        <v>275.35324000000003</v>
      </c>
      <c r="C305" s="11">
        <f t="shared" si="13"/>
        <v>1.7864900000000148</v>
      </c>
      <c r="D305" s="14">
        <f t="shared" si="15"/>
        <v>181.47092597786866</v>
      </c>
      <c r="E305">
        <v>0</v>
      </c>
      <c r="F305" s="11" t="str">
        <f t="shared" si="14"/>
        <v/>
      </c>
      <c r="H305" s="16">
        <f t="shared" si="16"/>
        <v>35521</v>
      </c>
    </row>
    <row r="306" spans="1:8" x14ac:dyDescent="0.35">
      <c r="A306" t="s">
        <v>309</v>
      </c>
      <c r="B306" s="22">
        <v>277.15361999999999</v>
      </c>
      <c r="C306" s="11">
        <f t="shared" si="13"/>
        <v>1.8003799999999615</v>
      </c>
      <c r="D306" s="14">
        <f t="shared" si="15"/>
        <v>182.65746231828734</v>
      </c>
      <c r="E306">
        <v>0</v>
      </c>
      <c r="F306" s="11" t="str">
        <f t="shared" si="14"/>
        <v/>
      </c>
      <c r="H306" s="16">
        <f t="shared" si="16"/>
        <v>35551</v>
      </c>
    </row>
    <row r="307" spans="1:8" x14ac:dyDescent="0.35">
      <c r="A307" t="s">
        <v>310</v>
      </c>
      <c r="B307" s="22">
        <v>278.74804</v>
      </c>
      <c r="C307" s="11">
        <f t="shared" si="13"/>
        <v>1.5944200000000137</v>
      </c>
      <c r="D307" s="14">
        <f t="shared" si="15"/>
        <v>183.70826118957586</v>
      </c>
      <c r="E307">
        <v>0</v>
      </c>
      <c r="F307" s="11" t="str">
        <f t="shared" si="14"/>
        <v/>
      </c>
      <c r="H307" s="16">
        <f t="shared" si="16"/>
        <v>35582</v>
      </c>
    </row>
    <row r="308" spans="1:8" x14ac:dyDescent="0.35">
      <c r="A308" t="s">
        <v>311</v>
      </c>
      <c r="B308" s="22">
        <v>280.38673999999997</v>
      </c>
      <c r="C308" s="11">
        <f t="shared" si="13"/>
        <v>1.6386999999999716</v>
      </c>
      <c r="D308" s="14">
        <f t="shared" si="15"/>
        <v>184.78824269406053</v>
      </c>
      <c r="E308">
        <v>0</v>
      </c>
      <c r="F308" s="11" t="str">
        <f t="shared" si="14"/>
        <v/>
      </c>
      <c r="H308" s="16">
        <f t="shared" si="16"/>
        <v>35612</v>
      </c>
    </row>
    <row r="309" spans="1:8" x14ac:dyDescent="0.35">
      <c r="A309" t="s">
        <v>312</v>
      </c>
      <c r="B309" s="22">
        <v>282.04426000000001</v>
      </c>
      <c r="C309" s="11">
        <f t="shared" si="13"/>
        <v>1.6575200000000336</v>
      </c>
      <c r="D309" s="14">
        <f t="shared" si="15"/>
        <v>185.88062747670133</v>
      </c>
      <c r="E309">
        <v>0</v>
      </c>
      <c r="F309" s="11" t="str">
        <f t="shared" si="14"/>
        <v/>
      </c>
      <c r="H309" s="16">
        <f t="shared" si="16"/>
        <v>35643</v>
      </c>
    </row>
    <row r="310" spans="1:8" x14ac:dyDescent="0.35">
      <c r="A310" t="s">
        <v>313</v>
      </c>
      <c r="B310" s="22">
        <v>283.70272999999997</v>
      </c>
      <c r="C310" s="11">
        <f t="shared" si="13"/>
        <v>1.6584699999999657</v>
      </c>
      <c r="D310" s="14">
        <f t="shared" si="15"/>
        <v>186.97363835467942</v>
      </c>
      <c r="E310">
        <v>0</v>
      </c>
      <c r="F310" s="11" t="str">
        <f t="shared" si="14"/>
        <v/>
      </c>
      <c r="H310" s="16">
        <f t="shared" si="16"/>
        <v>35674</v>
      </c>
    </row>
    <row r="311" spans="1:8" x14ac:dyDescent="0.35">
      <c r="A311" t="s">
        <v>314</v>
      </c>
      <c r="B311" s="22">
        <v>285.16302000000002</v>
      </c>
      <c r="C311" s="11">
        <f t="shared" si="13"/>
        <v>1.4602900000000432</v>
      </c>
      <c r="D311" s="14">
        <f t="shared" si="15"/>
        <v>187.93603915481611</v>
      </c>
      <c r="E311">
        <v>0</v>
      </c>
      <c r="F311" s="11" t="str">
        <f t="shared" si="14"/>
        <v/>
      </c>
      <c r="H311" s="16">
        <f t="shared" si="16"/>
        <v>35704</v>
      </c>
    </row>
    <row r="312" spans="1:8" x14ac:dyDescent="0.35">
      <c r="A312" t="s">
        <v>315</v>
      </c>
      <c r="B312" s="22">
        <v>286.71949999999998</v>
      </c>
      <c r="C312" s="11">
        <f t="shared" si="13"/>
        <v>1.556479999999965</v>
      </c>
      <c r="D312" s="14">
        <f t="shared" si="15"/>
        <v>188.96183375547534</v>
      </c>
      <c r="E312">
        <v>0</v>
      </c>
      <c r="F312" s="11" t="str">
        <f t="shared" si="14"/>
        <v/>
      </c>
      <c r="H312" s="16">
        <f t="shared" si="16"/>
        <v>35735</v>
      </c>
    </row>
    <row r="313" spans="1:8" x14ac:dyDescent="0.35">
      <c r="A313" t="s">
        <v>316</v>
      </c>
      <c r="B313" s="22">
        <v>288.24317000000002</v>
      </c>
      <c r="C313" s="11">
        <f t="shared" si="13"/>
        <v>1.5236700000000383</v>
      </c>
      <c r="D313" s="14">
        <f t="shared" si="15"/>
        <v>189.9660050003269</v>
      </c>
      <c r="E313">
        <v>0</v>
      </c>
      <c r="F313" s="11" t="str">
        <f t="shared" si="14"/>
        <v/>
      </c>
      <c r="H313" s="16">
        <f t="shared" si="16"/>
        <v>35765</v>
      </c>
    </row>
    <row r="314" spans="1:8" x14ac:dyDescent="0.35">
      <c r="A314" t="s">
        <v>317</v>
      </c>
      <c r="B314" s="22">
        <v>289.94871999999998</v>
      </c>
      <c r="C314" s="11">
        <f t="shared" si="13"/>
        <v>1.7055499999999597</v>
      </c>
      <c r="D314" s="14">
        <f t="shared" si="15"/>
        <v>191.09004384512693</v>
      </c>
      <c r="E314">
        <v>0</v>
      </c>
      <c r="F314" s="11" t="str">
        <f t="shared" si="14"/>
        <v/>
      </c>
      <c r="H314" s="16">
        <f t="shared" si="16"/>
        <v>35796</v>
      </c>
    </row>
    <row r="315" spans="1:8" x14ac:dyDescent="0.35">
      <c r="A315" t="s">
        <v>318</v>
      </c>
      <c r="B315" s="22">
        <v>291.51650999999998</v>
      </c>
      <c r="C315" s="11">
        <f t="shared" si="13"/>
        <v>1.5677900000000022</v>
      </c>
      <c r="D315" s="14">
        <f t="shared" si="15"/>
        <v>192.12329227553889</v>
      </c>
      <c r="E315">
        <v>0</v>
      </c>
      <c r="F315" s="11" t="str">
        <f t="shared" si="14"/>
        <v/>
      </c>
      <c r="H315" s="16">
        <f t="shared" si="16"/>
        <v>35827</v>
      </c>
    </row>
    <row r="316" spans="1:8" x14ac:dyDescent="0.35">
      <c r="A316" t="s">
        <v>319</v>
      </c>
      <c r="B316" s="22">
        <v>292.90210000000002</v>
      </c>
      <c r="C316" s="11">
        <f t="shared" si="13"/>
        <v>1.3855900000000361</v>
      </c>
      <c r="D316" s="14">
        <f t="shared" si="15"/>
        <v>193.03646221073078</v>
      </c>
      <c r="E316">
        <v>0</v>
      </c>
      <c r="F316" s="11" t="str">
        <f t="shared" si="14"/>
        <v/>
      </c>
      <c r="H316" s="16">
        <f t="shared" si="16"/>
        <v>35855</v>
      </c>
    </row>
    <row r="317" spans="1:8" x14ac:dyDescent="0.35">
      <c r="A317" t="s">
        <v>320</v>
      </c>
      <c r="B317" s="22">
        <v>293.97998999999999</v>
      </c>
      <c r="C317" s="11">
        <f t="shared" si="13"/>
        <v>1.077889999999968</v>
      </c>
      <c r="D317" s="14">
        <f t="shared" si="15"/>
        <v>193.74684316140446</v>
      </c>
      <c r="E317">
        <v>0</v>
      </c>
      <c r="F317" s="11" t="str">
        <f t="shared" si="14"/>
        <v/>
      </c>
      <c r="H317" s="16">
        <f t="shared" si="16"/>
        <v>35886</v>
      </c>
    </row>
    <row r="318" spans="1:8" x14ac:dyDescent="0.35">
      <c r="A318" t="s">
        <v>321</v>
      </c>
      <c r="B318" s="22">
        <v>295.04984999999999</v>
      </c>
      <c r="C318" s="11">
        <f t="shared" si="13"/>
        <v>1.0698600000000056</v>
      </c>
      <c r="D318" s="14">
        <f t="shared" si="15"/>
        <v>194.45193195885855</v>
      </c>
      <c r="E318">
        <v>0</v>
      </c>
      <c r="F318" s="11" t="str">
        <f t="shared" si="14"/>
        <v/>
      </c>
      <c r="H318" s="16">
        <f t="shared" si="16"/>
        <v>35916</v>
      </c>
    </row>
    <row r="319" spans="1:8" x14ac:dyDescent="0.35">
      <c r="A319" t="s">
        <v>322</v>
      </c>
      <c r="B319" s="22">
        <v>296.14192000000003</v>
      </c>
      <c r="C319" s="11">
        <f t="shared" si="13"/>
        <v>1.0920700000000352</v>
      </c>
      <c r="D319" s="14">
        <f t="shared" si="15"/>
        <v>195.17165820625138</v>
      </c>
      <c r="E319">
        <v>0</v>
      </c>
      <c r="F319" s="11" t="str">
        <f t="shared" si="14"/>
        <v/>
      </c>
      <c r="H319" s="16">
        <f t="shared" si="16"/>
        <v>35947</v>
      </c>
    </row>
    <row r="320" spans="1:8" x14ac:dyDescent="0.35">
      <c r="A320" t="s">
        <v>323</v>
      </c>
      <c r="B320" s="22">
        <v>297.27494999999999</v>
      </c>
      <c r="C320" s="11">
        <f t="shared" si="13"/>
        <v>1.1330299999999625</v>
      </c>
      <c r="D320" s="14">
        <f t="shared" si="15"/>
        <v>195.91837904839835</v>
      </c>
      <c r="E320">
        <v>0</v>
      </c>
      <c r="F320" s="11" t="str">
        <f t="shared" si="14"/>
        <v/>
      </c>
      <c r="H320" s="16">
        <f t="shared" si="16"/>
        <v>35977</v>
      </c>
    </row>
    <row r="321" spans="1:8" x14ac:dyDescent="0.35">
      <c r="A321" t="s">
        <v>324</v>
      </c>
      <c r="B321" s="22">
        <v>298.40154000000001</v>
      </c>
      <c r="C321" s="11">
        <f t="shared" si="13"/>
        <v>1.1265900000000215</v>
      </c>
      <c r="D321" s="14">
        <f t="shared" si="15"/>
        <v>196.66085562320609</v>
      </c>
      <c r="E321">
        <v>0</v>
      </c>
      <c r="F321" s="11" t="str">
        <f t="shared" si="14"/>
        <v/>
      </c>
      <c r="H321" s="16">
        <f t="shared" si="16"/>
        <v>36008</v>
      </c>
    </row>
    <row r="322" spans="1:8" x14ac:dyDescent="0.35">
      <c r="A322" t="s">
        <v>325</v>
      </c>
      <c r="B322" s="22">
        <v>299.68200999999999</v>
      </c>
      <c r="C322" s="11">
        <f t="shared" si="13"/>
        <v>1.2804699999999798</v>
      </c>
      <c r="D322" s="14">
        <f t="shared" si="15"/>
        <v>197.50474646170457</v>
      </c>
      <c r="E322">
        <v>0</v>
      </c>
      <c r="F322" s="11" t="str">
        <f t="shared" si="14"/>
        <v/>
      </c>
      <c r="H322" s="16">
        <f t="shared" si="16"/>
        <v>36039</v>
      </c>
    </row>
    <row r="323" spans="1:8" x14ac:dyDescent="0.35">
      <c r="A323" t="s">
        <v>326</v>
      </c>
      <c r="B323" s="22">
        <v>300.80331000000001</v>
      </c>
      <c r="C323" s="11">
        <f t="shared" si="13"/>
        <v>1.1213000000000193</v>
      </c>
      <c r="D323" s="14">
        <f t="shared" si="15"/>
        <v>198.24373667405504</v>
      </c>
      <c r="E323">
        <v>0</v>
      </c>
      <c r="F323" s="11" t="str">
        <f t="shared" si="14"/>
        <v/>
      </c>
      <c r="H323" s="16">
        <f t="shared" si="16"/>
        <v>36069</v>
      </c>
    </row>
    <row r="324" spans="1:8" x14ac:dyDescent="0.35">
      <c r="A324" t="s">
        <v>327</v>
      </c>
      <c r="B324" s="22">
        <v>301.95625999999999</v>
      </c>
      <c r="C324" s="11">
        <f t="shared" ref="C324:C387" si="17">B324-B323</f>
        <v>1.1529499999999757</v>
      </c>
      <c r="D324" s="14">
        <f t="shared" si="15"/>
        <v>199.00358574685396</v>
      </c>
      <c r="E324">
        <v>0</v>
      </c>
      <c r="F324" s="11" t="str">
        <f t="shared" si="14"/>
        <v/>
      </c>
      <c r="H324" s="16">
        <f t="shared" si="16"/>
        <v>36100</v>
      </c>
    </row>
    <row r="325" spans="1:8" x14ac:dyDescent="0.35">
      <c r="A325" t="s">
        <v>328</v>
      </c>
      <c r="B325" s="22">
        <v>303.11745000000002</v>
      </c>
      <c r="C325" s="11">
        <f t="shared" si="17"/>
        <v>1.1611900000000333</v>
      </c>
      <c r="D325" s="14">
        <f t="shared" si="15"/>
        <v>199.76886537289448</v>
      </c>
      <c r="E325">
        <v>0</v>
      </c>
      <c r="F325" s="11" t="str">
        <f t="shared" si="14"/>
        <v/>
      </c>
      <c r="H325" s="16">
        <f t="shared" si="16"/>
        <v>36130</v>
      </c>
    </row>
    <row r="326" spans="1:8" x14ac:dyDescent="0.35">
      <c r="A326" t="s">
        <v>329</v>
      </c>
      <c r="B326" s="22">
        <v>304.02681999999999</v>
      </c>
      <c r="C326" s="11">
        <f t="shared" si="17"/>
        <v>0.90936999999996715</v>
      </c>
      <c r="D326" s="14">
        <f t="shared" si="15"/>
        <v>200.36818360120546</v>
      </c>
      <c r="E326">
        <v>0</v>
      </c>
      <c r="F326" s="11" t="str">
        <f t="shared" si="14"/>
        <v/>
      </c>
      <c r="H326" s="16">
        <f t="shared" si="16"/>
        <v>36161</v>
      </c>
    </row>
    <row r="327" spans="1:8" x14ac:dyDescent="0.35">
      <c r="A327" t="s">
        <v>330</v>
      </c>
      <c r="B327" s="22">
        <v>304.81578000000002</v>
      </c>
      <c r="C327" s="11">
        <f t="shared" si="17"/>
        <v>0.78896000000003141</v>
      </c>
      <c r="D327" s="14">
        <f t="shared" si="15"/>
        <v>200.88814589313097</v>
      </c>
      <c r="E327">
        <v>0</v>
      </c>
      <c r="F327" s="11" t="str">
        <f t="shared" si="14"/>
        <v/>
      </c>
      <c r="H327" s="16">
        <f t="shared" si="16"/>
        <v>36192</v>
      </c>
    </row>
    <row r="328" spans="1:8" x14ac:dyDescent="0.35">
      <c r="A328" t="s">
        <v>331</v>
      </c>
      <c r="B328" s="22">
        <v>305.50522000000001</v>
      </c>
      <c r="C328" s="11">
        <f t="shared" si="17"/>
        <v>0.6894399999999905</v>
      </c>
      <c r="D328" s="14">
        <f t="shared" si="15"/>
        <v>201.34251975561455</v>
      </c>
      <c r="E328">
        <v>0</v>
      </c>
      <c r="F328" s="11" t="str">
        <f t="shared" si="14"/>
        <v/>
      </c>
      <c r="H328" s="16">
        <f t="shared" si="16"/>
        <v>36220</v>
      </c>
    </row>
    <row r="329" spans="1:8" x14ac:dyDescent="0.35">
      <c r="A329" t="s">
        <v>332</v>
      </c>
      <c r="B329" s="22">
        <v>305.94259</v>
      </c>
      <c r="C329" s="11">
        <f t="shared" si="17"/>
        <v>0.43736999999998716</v>
      </c>
      <c r="D329" s="14">
        <f t="shared" si="15"/>
        <v>201.63076745843779</v>
      </c>
      <c r="E329">
        <v>0</v>
      </c>
      <c r="F329" s="11" t="str">
        <f t="shared" si="14"/>
        <v/>
      </c>
      <c r="H329" s="16">
        <f t="shared" si="16"/>
        <v>36251</v>
      </c>
    </row>
    <row r="330" spans="1:8" x14ac:dyDescent="0.35">
      <c r="A330" t="s">
        <v>333</v>
      </c>
      <c r="B330" s="22">
        <v>306.49140999999997</v>
      </c>
      <c r="C330" s="11">
        <f t="shared" si="17"/>
        <v>0.54881999999997788</v>
      </c>
      <c r="D330" s="14">
        <f t="shared" si="15"/>
        <v>201.99246603004411</v>
      </c>
      <c r="E330">
        <v>0</v>
      </c>
      <c r="F330" s="11" t="str">
        <f t="shared" si="14"/>
        <v/>
      </c>
      <c r="H330" s="16">
        <f t="shared" si="16"/>
        <v>36281</v>
      </c>
    </row>
    <row r="331" spans="1:8" x14ac:dyDescent="0.35">
      <c r="A331" t="s">
        <v>334</v>
      </c>
      <c r="B331" s="22">
        <v>307.26256999999998</v>
      </c>
      <c r="C331" s="11">
        <f t="shared" si="17"/>
        <v>0.77116000000000895</v>
      </c>
      <c r="D331" s="14">
        <f t="shared" si="15"/>
        <v>202.50069727249144</v>
      </c>
      <c r="E331">
        <v>0</v>
      </c>
      <c r="F331" s="11" t="str">
        <f t="shared" si="14"/>
        <v/>
      </c>
      <c r="H331" s="16">
        <f t="shared" si="16"/>
        <v>36312</v>
      </c>
    </row>
    <row r="332" spans="1:8" x14ac:dyDescent="0.35">
      <c r="A332" t="s">
        <v>335</v>
      </c>
      <c r="B332" s="22">
        <v>308.23899999999998</v>
      </c>
      <c r="C332" s="11">
        <f t="shared" si="17"/>
        <v>0.97642999999999347</v>
      </c>
      <c r="D332" s="14">
        <f t="shared" si="15"/>
        <v>203.14421124113971</v>
      </c>
      <c r="E332">
        <v>0</v>
      </c>
      <c r="F332" s="11" t="str">
        <f t="shared" si="14"/>
        <v/>
      </c>
      <c r="H332" s="16">
        <f t="shared" si="16"/>
        <v>36342</v>
      </c>
    </row>
    <row r="333" spans="1:8" x14ac:dyDescent="0.35">
      <c r="A333" t="s">
        <v>336</v>
      </c>
      <c r="B333" s="22">
        <v>309.38961</v>
      </c>
      <c r="C333" s="11">
        <f t="shared" si="17"/>
        <v>1.1506100000000288</v>
      </c>
      <c r="D333" s="14">
        <f t="shared" si="15"/>
        <v>203.90251814226573</v>
      </c>
      <c r="E333">
        <v>0</v>
      </c>
      <c r="F333" s="11" t="str">
        <f t="shared" si="14"/>
        <v/>
      </c>
      <c r="H333" s="16">
        <f t="shared" si="16"/>
        <v>36373</v>
      </c>
    </row>
    <row r="334" spans="1:8" x14ac:dyDescent="0.35">
      <c r="A334" t="s">
        <v>337</v>
      </c>
      <c r="B334" s="22">
        <v>310.70738999999998</v>
      </c>
      <c r="C334" s="11">
        <f t="shared" si="17"/>
        <v>1.3177799999999706</v>
      </c>
      <c r="D334" s="14">
        <f t="shared" si="15"/>
        <v>204.77099805132767</v>
      </c>
      <c r="E334">
        <v>0</v>
      </c>
      <c r="F334" s="11" t="str">
        <f t="shared" si="14"/>
        <v/>
      </c>
      <c r="H334" s="16">
        <f t="shared" si="16"/>
        <v>36404</v>
      </c>
    </row>
    <row r="335" spans="1:8" x14ac:dyDescent="0.35">
      <c r="A335" t="s">
        <v>338</v>
      </c>
      <c r="B335" s="22">
        <v>312.10874000000001</v>
      </c>
      <c r="C335" s="11">
        <f t="shared" si="17"/>
        <v>1.4013500000000363</v>
      </c>
      <c r="D335" s="14">
        <f t="shared" si="15"/>
        <v>205.6945545786418</v>
      </c>
      <c r="E335">
        <v>0</v>
      </c>
      <c r="F335" s="11" t="str">
        <f t="shared" si="14"/>
        <v/>
      </c>
      <c r="H335" s="16">
        <f t="shared" si="16"/>
        <v>36434</v>
      </c>
    </row>
    <row r="336" spans="1:8" x14ac:dyDescent="0.35">
      <c r="A336" t="s">
        <v>339</v>
      </c>
      <c r="B336" s="22">
        <v>313.57731000000001</v>
      </c>
      <c r="C336" s="11">
        <f t="shared" si="17"/>
        <v>1.4685699999999997</v>
      </c>
      <c r="D336" s="14">
        <f t="shared" si="15"/>
        <v>206.66241229392895</v>
      </c>
      <c r="E336">
        <v>0</v>
      </c>
      <c r="F336" s="11" t="str">
        <f t="shared" si="14"/>
        <v/>
      </c>
      <c r="H336" s="16">
        <f t="shared" si="16"/>
        <v>36465</v>
      </c>
    </row>
    <row r="337" spans="1:8" x14ac:dyDescent="0.35">
      <c r="A337" t="s">
        <v>340</v>
      </c>
      <c r="B337" s="22">
        <v>315.26974999999999</v>
      </c>
      <c r="C337" s="11">
        <f t="shared" si="17"/>
        <v>1.6924399999999764</v>
      </c>
      <c r="D337" s="14">
        <f t="shared" si="15"/>
        <v>207.77781102307404</v>
      </c>
      <c r="E337">
        <v>0</v>
      </c>
      <c r="F337" s="11" t="str">
        <f t="shared" si="14"/>
        <v/>
      </c>
      <c r="H337" s="17">
        <f t="shared" si="16"/>
        <v>36495</v>
      </c>
    </row>
    <row r="338" spans="1:8" x14ac:dyDescent="0.35">
      <c r="A338" t="s">
        <v>341</v>
      </c>
      <c r="B338" s="22">
        <v>316.87067000000002</v>
      </c>
      <c r="C338" s="11">
        <f t="shared" si="17"/>
        <v>1.6009200000000305</v>
      </c>
      <c r="D338" s="14">
        <f t="shared" si="15"/>
        <v>208.83289370456524</v>
      </c>
      <c r="E338">
        <v>0</v>
      </c>
      <c r="F338" s="11" t="str">
        <f t="shared" si="14"/>
        <v/>
      </c>
      <c r="H338" s="16">
        <f t="shared" si="16"/>
        <v>36526</v>
      </c>
    </row>
    <row r="339" spans="1:8" x14ac:dyDescent="0.35">
      <c r="A339" t="s">
        <v>342</v>
      </c>
      <c r="B339" s="22">
        <v>318.47453999999999</v>
      </c>
      <c r="C339" s="11">
        <f t="shared" si="17"/>
        <v>1.6038699999999722</v>
      </c>
      <c r="D339" s="14">
        <f t="shared" si="15"/>
        <v>209.88992057684075</v>
      </c>
      <c r="E339">
        <v>0</v>
      </c>
      <c r="F339" s="11" t="str">
        <f t="shared" si="14"/>
        <v/>
      </c>
      <c r="H339" s="16">
        <f t="shared" si="16"/>
        <v>36557</v>
      </c>
    </row>
    <row r="340" spans="1:8" x14ac:dyDescent="0.35">
      <c r="A340" t="s">
        <v>343</v>
      </c>
      <c r="B340" s="22">
        <v>320.08487000000002</v>
      </c>
      <c r="C340" s="11">
        <f t="shared" si="17"/>
        <v>1.6103300000000331</v>
      </c>
      <c r="D340" s="14">
        <f t="shared" si="15"/>
        <v>210.95120489740998</v>
      </c>
      <c r="E340">
        <v>0</v>
      </c>
      <c r="F340" s="11" t="str">
        <f t="shared" si="14"/>
        <v/>
      </c>
      <c r="H340" s="16">
        <f t="shared" si="16"/>
        <v>36586</v>
      </c>
    </row>
    <row r="341" spans="1:8" x14ac:dyDescent="0.35">
      <c r="A341" t="s">
        <v>344</v>
      </c>
      <c r="B341" s="22">
        <v>321.61176999999998</v>
      </c>
      <c r="C341" s="11">
        <f t="shared" si="17"/>
        <v>1.5268999999999551</v>
      </c>
      <c r="D341" s="14">
        <f t="shared" si="15"/>
        <v>211.95750486640836</v>
      </c>
      <c r="E341">
        <v>0</v>
      </c>
      <c r="F341" s="11" t="str">
        <f t="shared" si="14"/>
        <v/>
      </c>
      <c r="H341" s="16">
        <f t="shared" si="16"/>
        <v>36617</v>
      </c>
    </row>
    <row r="342" spans="1:8" x14ac:dyDescent="0.35">
      <c r="A342" t="s">
        <v>345</v>
      </c>
      <c r="B342" s="22">
        <v>322.92180999999999</v>
      </c>
      <c r="C342" s="11">
        <f t="shared" si="17"/>
        <v>1.310040000000015</v>
      </c>
      <c r="D342" s="14">
        <f t="shared" si="15"/>
        <v>212.82088374609049</v>
      </c>
      <c r="E342">
        <v>0</v>
      </c>
      <c r="F342" s="11" t="str">
        <f t="shared" si="14"/>
        <v/>
      </c>
      <c r="H342" s="16">
        <f t="shared" si="16"/>
        <v>36647</v>
      </c>
    </row>
    <row r="343" spans="1:8" x14ac:dyDescent="0.35">
      <c r="A343" t="s">
        <v>346</v>
      </c>
      <c r="B343" s="22">
        <v>324.16241000000002</v>
      </c>
      <c r="C343" s="11">
        <f t="shared" si="17"/>
        <v>1.240600000000029</v>
      </c>
      <c r="D343" s="14">
        <f t="shared" si="15"/>
        <v>213.63849835185346</v>
      </c>
      <c r="E343">
        <v>0</v>
      </c>
      <c r="F343" s="11" t="str">
        <f t="shared" si="14"/>
        <v/>
      </c>
      <c r="H343" s="16">
        <f t="shared" si="16"/>
        <v>36678</v>
      </c>
    </row>
    <row r="344" spans="1:8" x14ac:dyDescent="0.35">
      <c r="A344" t="s">
        <v>347</v>
      </c>
      <c r="B344" s="22">
        <v>325.17228999999998</v>
      </c>
      <c r="C344" s="11">
        <f t="shared" si="17"/>
        <v>1.0098799999999528</v>
      </c>
      <c r="D344" s="14">
        <f t="shared" si="15"/>
        <v>214.30405746685253</v>
      </c>
      <c r="E344">
        <v>0</v>
      </c>
      <c r="F344" s="11" t="str">
        <f t="shared" si="14"/>
        <v>'00</v>
      </c>
      <c r="H344" s="16">
        <f t="shared" si="16"/>
        <v>36708</v>
      </c>
    </row>
    <row r="345" spans="1:8" x14ac:dyDescent="0.35">
      <c r="A345" t="s">
        <v>348</v>
      </c>
      <c r="B345" s="22">
        <v>326.19477999999998</v>
      </c>
      <c r="C345" s="11">
        <f t="shared" si="17"/>
        <v>1.0224900000000048</v>
      </c>
      <c r="D345" s="14">
        <f t="shared" si="15"/>
        <v>214.97792717364482</v>
      </c>
      <c r="E345">
        <v>0</v>
      </c>
      <c r="F345" s="11" t="str">
        <f t="shared" si="14"/>
        <v/>
      </c>
      <c r="H345" s="16">
        <f t="shared" si="16"/>
        <v>36739</v>
      </c>
    </row>
    <row r="346" spans="1:8" x14ac:dyDescent="0.35">
      <c r="A346" t="s">
        <v>349</v>
      </c>
      <c r="B346" s="22">
        <v>327.05018000000001</v>
      </c>
      <c r="C346" s="11">
        <f t="shared" si="17"/>
        <v>0.85540000000003147</v>
      </c>
      <c r="D346" s="14">
        <f t="shared" si="15"/>
        <v>215.54167659631904</v>
      </c>
      <c r="E346">
        <v>0</v>
      </c>
      <c r="F346" s="11" t="str">
        <f t="shared" si="14"/>
        <v/>
      </c>
      <c r="H346" s="16">
        <f t="shared" si="16"/>
        <v>36770</v>
      </c>
    </row>
    <row r="347" spans="1:8" x14ac:dyDescent="0.35">
      <c r="A347" t="s">
        <v>350</v>
      </c>
      <c r="B347" s="22">
        <v>328.00448</v>
      </c>
      <c r="C347" s="11">
        <f t="shared" si="17"/>
        <v>0.95429999999998927</v>
      </c>
      <c r="D347" s="14">
        <f t="shared" si="15"/>
        <v>216.17060583884648</v>
      </c>
      <c r="E347">
        <v>0</v>
      </c>
      <c r="F347" s="11" t="str">
        <f t="shared" si="14"/>
        <v/>
      </c>
      <c r="H347" s="16">
        <f t="shared" si="16"/>
        <v>36800</v>
      </c>
    </row>
    <row r="348" spans="1:8" x14ac:dyDescent="0.35">
      <c r="A348" t="s">
        <v>351</v>
      </c>
      <c r="B348" s="22">
        <v>328.96292</v>
      </c>
      <c r="C348" s="11">
        <f t="shared" si="17"/>
        <v>0.95843999999999596</v>
      </c>
      <c r="D348" s="14">
        <f t="shared" si="15"/>
        <v>216.80226353894918</v>
      </c>
      <c r="E348">
        <v>0</v>
      </c>
      <c r="F348" s="11" t="str">
        <f t="shared" si="14"/>
        <v/>
      </c>
      <c r="H348" s="16">
        <f t="shared" si="16"/>
        <v>36831</v>
      </c>
    </row>
    <row r="349" spans="1:8" x14ac:dyDescent="0.35">
      <c r="A349" t="s">
        <v>352</v>
      </c>
      <c r="B349" s="22">
        <v>329.72138000000001</v>
      </c>
      <c r="C349" s="11">
        <f t="shared" si="17"/>
        <v>0.75846000000001368</v>
      </c>
      <c r="D349" s="14">
        <f t="shared" si="15"/>
        <v>217.30212487530815</v>
      </c>
      <c r="E349">
        <v>0</v>
      </c>
      <c r="F349" s="11" t="str">
        <f t="shared" si="14"/>
        <v/>
      </c>
      <c r="H349" s="16">
        <f t="shared" si="16"/>
        <v>36861</v>
      </c>
    </row>
    <row r="350" spans="1:8" x14ac:dyDescent="0.35">
      <c r="A350" t="s">
        <v>353</v>
      </c>
      <c r="B350" s="22">
        <v>330.52147000000002</v>
      </c>
      <c r="C350" s="11">
        <f t="shared" si="17"/>
        <v>0.80009000000001151</v>
      </c>
      <c r="D350" s="14">
        <f t="shared" si="15"/>
        <v>217.82942236839608</v>
      </c>
      <c r="E350">
        <v>0</v>
      </c>
      <c r="F350" s="11" t="str">
        <f t="shared" si="14"/>
        <v/>
      </c>
      <c r="H350" s="16">
        <f t="shared" si="16"/>
        <v>36892</v>
      </c>
    </row>
    <row r="351" spans="1:8" x14ac:dyDescent="0.35">
      <c r="A351" t="s">
        <v>354</v>
      </c>
      <c r="B351" s="22">
        <v>331.05975999999998</v>
      </c>
      <c r="C351" s="11">
        <f t="shared" si="17"/>
        <v>0.53828999999996086</v>
      </c>
      <c r="D351" s="14">
        <f t="shared" si="15"/>
        <v>218.18418116747404</v>
      </c>
      <c r="E351">
        <v>0</v>
      </c>
      <c r="F351" s="11" t="str">
        <f t="shared" si="14"/>
        <v/>
      </c>
      <c r="H351" s="16">
        <f t="shared" si="16"/>
        <v>36923</v>
      </c>
    </row>
    <row r="352" spans="1:8" x14ac:dyDescent="0.35">
      <c r="A352" t="s">
        <v>355</v>
      </c>
      <c r="B352" s="22">
        <v>331.12396000000001</v>
      </c>
      <c r="C352" s="11">
        <f t="shared" si="17"/>
        <v>6.4200000000028012E-2</v>
      </c>
      <c r="D352" s="14">
        <f t="shared" si="15"/>
        <v>218.22649203132215</v>
      </c>
      <c r="E352">
        <v>0</v>
      </c>
      <c r="F352" s="11" t="str">
        <f t="shared" si="14"/>
        <v/>
      </c>
      <c r="H352" s="16">
        <f t="shared" si="16"/>
        <v>36951</v>
      </c>
    </row>
    <row r="353" spans="1:8" x14ac:dyDescent="0.35">
      <c r="A353" t="s">
        <v>356</v>
      </c>
      <c r="B353" s="22">
        <v>331.03359</v>
      </c>
      <c r="C353" s="11">
        <f t="shared" si="17"/>
        <v>-9.0370000000007167E-2</v>
      </c>
      <c r="D353" s="14">
        <f t="shared" si="15"/>
        <v>218.16693388855026</v>
      </c>
      <c r="E353">
        <v>1</v>
      </c>
      <c r="F353" s="11" t="str">
        <f t="shared" si="14"/>
        <v/>
      </c>
      <c r="H353" s="16">
        <f t="shared" si="16"/>
        <v>36982</v>
      </c>
    </row>
    <row r="354" spans="1:8" x14ac:dyDescent="0.35">
      <c r="A354" t="s">
        <v>357</v>
      </c>
      <c r="B354" s="22">
        <v>330.70742999999999</v>
      </c>
      <c r="C354" s="11">
        <f t="shared" si="17"/>
        <v>-0.32616000000001577</v>
      </c>
      <c r="D354" s="14">
        <f t="shared" si="15"/>
        <v>217.95197888305643</v>
      </c>
      <c r="E354">
        <v>1</v>
      </c>
      <c r="F354" s="11" t="str">
        <f t="shared" si="14"/>
        <v/>
      </c>
      <c r="H354" s="16">
        <f t="shared" si="16"/>
        <v>37012</v>
      </c>
    </row>
    <row r="355" spans="1:8" x14ac:dyDescent="0.35">
      <c r="A355" t="s">
        <v>358</v>
      </c>
      <c r="B355" s="22">
        <v>330.22667999999999</v>
      </c>
      <c r="C355" s="11">
        <f t="shared" si="17"/>
        <v>-0.48075000000000045</v>
      </c>
      <c r="D355" s="14">
        <f t="shared" si="15"/>
        <v>217.63514168998816</v>
      </c>
      <c r="E355">
        <v>1</v>
      </c>
      <c r="F355" s="11" t="str">
        <f t="shared" ref="F355:F418" si="18">IF(MOD(INT(LEFT(A355,4)),4)=0,IF(RIGHT(A355,3)="Jul",_xlfn.CONCAT("'",RIGHT(LEFT(A355,4),2)),""),"")</f>
        <v/>
      </c>
      <c r="H355" s="16">
        <f t="shared" si="16"/>
        <v>37043</v>
      </c>
    </row>
    <row r="356" spans="1:8" x14ac:dyDescent="0.35">
      <c r="A356" t="s">
        <v>359</v>
      </c>
      <c r="B356" s="22">
        <v>329.61408999999998</v>
      </c>
      <c r="C356" s="11">
        <f t="shared" si="17"/>
        <v>-0.61259000000001151</v>
      </c>
      <c r="D356" s="14">
        <f t="shared" ref="D356:D419" si="19">D$98*(B356/B$98)</f>
        <v>217.23141564505482</v>
      </c>
      <c r="E356">
        <v>1</v>
      </c>
      <c r="F356" s="11" t="str">
        <f t="shared" si="18"/>
        <v/>
      </c>
      <c r="H356" s="16">
        <f t="shared" ref="H356:H419" si="20">EDATE(H355, 1)</f>
        <v>37073</v>
      </c>
    </row>
    <row r="357" spans="1:8" x14ac:dyDescent="0.35">
      <c r="A357" t="s">
        <v>360</v>
      </c>
      <c r="B357" s="22">
        <v>328.94087999999999</v>
      </c>
      <c r="C357" s="11">
        <f t="shared" si="17"/>
        <v>-0.67320999999998321</v>
      </c>
      <c r="D357" s="14">
        <f t="shared" si="19"/>
        <v>216.78773812712345</v>
      </c>
      <c r="E357">
        <v>1</v>
      </c>
      <c r="F357" s="11" t="str">
        <f t="shared" si="18"/>
        <v/>
      </c>
      <c r="H357" s="16">
        <f t="shared" si="20"/>
        <v>37104</v>
      </c>
    </row>
    <row r="358" spans="1:8" x14ac:dyDescent="0.35">
      <c r="A358" t="s">
        <v>361</v>
      </c>
      <c r="B358" s="22">
        <v>328.12776000000002</v>
      </c>
      <c r="C358" s="11">
        <f t="shared" si="17"/>
        <v>-0.81311999999996942</v>
      </c>
      <c r="D358" s="14">
        <f t="shared" si="19"/>
        <v>216.25185324219848</v>
      </c>
      <c r="E358">
        <v>1</v>
      </c>
      <c r="F358" s="11" t="str">
        <f t="shared" si="18"/>
        <v/>
      </c>
      <c r="H358" s="16">
        <f t="shared" si="20"/>
        <v>37135</v>
      </c>
    </row>
    <row r="359" spans="1:8" x14ac:dyDescent="0.35">
      <c r="A359" t="s">
        <v>362</v>
      </c>
      <c r="B359" s="22">
        <v>327.21321</v>
      </c>
      <c r="C359" s="11">
        <f t="shared" si="17"/>
        <v>-0.91455000000001974</v>
      </c>
      <c r="D359" s="14">
        <f t="shared" si="19"/>
        <v>215.64912114667979</v>
      </c>
      <c r="E359">
        <v>1</v>
      </c>
      <c r="F359" s="11" t="str">
        <f t="shared" si="18"/>
        <v/>
      </c>
      <c r="H359" s="16">
        <f t="shared" si="20"/>
        <v>37165</v>
      </c>
    </row>
    <row r="360" spans="1:8" x14ac:dyDescent="0.35">
      <c r="A360" t="s">
        <v>363</v>
      </c>
      <c r="B360" s="22">
        <v>326.32126</v>
      </c>
      <c r="C360" s="11">
        <f t="shared" si="17"/>
        <v>-0.89195000000000846</v>
      </c>
      <c r="D360" s="14">
        <f t="shared" si="19"/>
        <v>215.06128352971197</v>
      </c>
      <c r="E360">
        <v>1</v>
      </c>
      <c r="F360" s="11" t="str">
        <f t="shared" si="18"/>
        <v/>
      </c>
      <c r="H360" s="16">
        <f t="shared" si="20"/>
        <v>37196</v>
      </c>
    </row>
    <row r="361" spans="1:8" x14ac:dyDescent="0.35">
      <c r="A361" t="s">
        <v>364</v>
      </c>
      <c r="B361" s="22">
        <v>325.73194999999998</v>
      </c>
      <c r="C361" s="11">
        <f t="shared" si="17"/>
        <v>-0.58931000000001177</v>
      </c>
      <c r="D361" s="14">
        <f t="shared" si="19"/>
        <v>214.67290011578149</v>
      </c>
      <c r="E361">
        <v>1</v>
      </c>
      <c r="F361" s="11" t="str">
        <f t="shared" si="18"/>
        <v/>
      </c>
      <c r="H361" s="16">
        <f t="shared" si="20"/>
        <v>37226</v>
      </c>
    </row>
    <row r="362" spans="1:8" x14ac:dyDescent="0.35">
      <c r="A362" t="s">
        <v>365</v>
      </c>
      <c r="B362" s="22">
        <v>325.42541999999997</v>
      </c>
      <c r="C362" s="11">
        <f t="shared" si="17"/>
        <v>-0.3065300000000093</v>
      </c>
      <c r="D362" s="14">
        <f t="shared" si="19"/>
        <v>214.47088221709981</v>
      </c>
      <c r="E362">
        <v>1</v>
      </c>
      <c r="F362" s="11" t="str">
        <f t="shared" si="18"/>
        <v/>
      </c>
      <c r="H362" s="16">
        <f t="shared" si="20"/>
        <v>37257</v>
      </c>
    </row>
    <row r="363" spans="1:8" x14ac:dyDescent="0.35">
      <c r="A363" t="s">
        <v>366</v>
      </c>
      <c r="B363" s="22">
        <v>325.30394999999999</v>
      </c>
      <c r="C363" s="11">
        <f t="shared" si="17"/>
        <v>-0.12146999999998798</v>
      </c>
      <c r="D363" s="14">
        <f t="shared" si="19"/>
        <v>214.39082769012737</v>
      </c>
      <c r="E363">
        <v>1</v>
      </c>
      <c r="F363" s="11" t="str">
        <f t="shared" si="18"/>
        <v/>
      </c>
      <c r="H363" s="16">
        <f t="shared" si="20"/>
        <v>37288</v>
      </c>
    </row>
    <row r="364" spans="1:8" x14ac:dyDescent="0.35">
      <c r="A364" t="s">
        <v>367</v>
      </c>
      <c r="B364" s="22">
        <v>325.53510999999997</v>
      </c>
      <c r="C364" s="11">
        <f t="shared" si="17"/>
        <v>0.23115999999998849</v>
      </c>
      <c r="D364" s="14">
        <f t="shared" si="19"/>
        <v>214.54317316188951</v>
      </c>
      <c r="E364">
        <v>1</v>
      </c>
      <c r="F364" s="11" t="str">
        <f t="shared" si="18"/>
        <v/>
      </c>
      <c r="H364" s="16">
        <f t="shared" si="20"/>
        <v>37316</v>
      </c>
    </row>
    <row r="365" spans="1:8" x14ac:dyDescent="0.35">
      <c r="A365" t="s">
        <v>368</v>
      </c>
      <c r="B365" s="22">
        <v>325.91543000000001</v>
      </c>
      <c r="C365" s="11">
        <f t="shared" si="17"/>
        <v>0.38032000000004018</v>
      </c>
      <c r="D365" s="14">
        <f t="shared" si="19"/>
        <v>214.79382219208762</v>
      </c>
      <c r="E365">
        <v>1</v>
      </c>
      <c r="F365" s="11" t="str">
        <f t="shared" si="18"/>
        <v/>
      </c>
      <c r="H365" s="16">
        <f t="shared" si="20"/>
        <v>37347</v>
      </c>
    </row>
    <row r="366" spans="1:8" x14ac:dyDescent="0.35">
      <c r="A366" t="s">
        <v>369</v>
      </c>
      <c r="B366" s="22">
        <v>326.10818</v>
      </c>
      <c r="C366" s="11">
        <f t="shared" si="17"/>
        <v>0.19274999999998954</v>
      </c>
      <c r="D366" s="14">
        <f t="shared" si="19"/>
        <v>214.92085364079051</v>
      </c>
      <c r="E366">
        <v>1</v>
      </c>
      <c r="F366" s="11" t="str">
        <f t="shared" si="18"/>
        <v/>
      </c>
      <c r="H366" s="16">
        <f t="shared" si="20"/>
        <v>37377</v>
      </c>
    </row>
    <row r="367" spans="1:8" x14ac:dyDescent="0.35">
      <c r="A367" t="s">
        <v>370</v>
      </c>
      <c r="B367" s="22">
        <v>326.28708999999998</v>
      </c>
      <c r="C367" s="11">
        <f t="shared" si="17"/>
        <v>0.17890999999997348</v>
      </c>
      <c r="D367" s="14">
        <f t="shared" si="19"/>
        <v>215.03876386900026</v>
      </c>
      <c r="E367">
        <v>1</v>
      </c>
      <c r="F367" s="11" t="str">
        <f t="shared" si="18"/>
        <v/>
      </c>
      <c r="H367" s="16">
        <f t="shared" si="20"/>
        <v>37408</v>
      </c>
    </row>
    <row r="368" spans="1:8" x14ac:dyDescent="0.35">
      <c r="A368" t="s">
        <v>371</v>
      </c>
      <c r="B368" s="22">
        <v>326.54165</v>
      </c>
      <c r="C368" s="11">
        <f t="shared" si="17"/>
        <v>0.25456000000002632</v>
      </c>
      <c r="D368" s="14">
        <f t="shared" si="19"/>
        <v>215.20653105749216</v>
      </c>
      <c r="E368">
        <v>1</v>
      </c>
      <c r="F368" s="11" t="str">
        <f t="shared" si="18"/>
        <v/>
      </c>
      <c r="H368" s="16">
        <f t="shared" si="20"/>
        <v>37438</v>
      </c>
    </row>
    <row r="369" spans="1:8" x14ac:dyDescent="0.35">
      <c r="A369" t="s">
        <v>372</v>
      </c>
      <c r="B369" s="22">
        <v>326.91865000000001</v>
      </c>
      <c r="C369" s="11">
        <f t="shared" si="17"/>
        <v>0.37700000000000955</v>
      </c>
      <c r="D369" s="14">
        <f t="shared" si="19"/>
        <v>215.45499204924826</v>
      </c>
      <c r="E369">
        <v>1</v>
      </c>
      <c r="F369" s="11" t="str">
        <f t="shared" si="18"/>
        <v/>
      </c>
      <c r="H369" s="16">
        <f t="shared" si="20"/>
        <v>37469</v>
      </c>
    </row>
    <row r="370" spans="1:8" x14ac:dyDescent="0.35">
      <c r="A370" t="s">
        <v>373</v>
      </c>
      <c r="B370" s="22">
        <v>327.34620000000001</v>
      </c>
      <c r="C370" s="11">
        <f t="shared" si="17"/>
        <v>0.42754999999999654</v>
      </c>
      <c r="D370" s="14">
        <f t="shared" si="19"/>
        <v>215.73676790342682</v>
      </c>
      <c r="E370">
        <v>1</v>
      </c>
      <c r="F370" s="11" t="str">
        <f t="shared" si="18"/>
        <v/>
      </c>
      <c r="H370" s="16">
        <f t="shared" si="20"/>
        <v>37500</v>
      </c>
    </row>
    <row r="371" spans="1:8" x14ac:dyDescent="0.35">
      <c r="A371" t="s">
        <v>374</v>
      </c>
      <c r="B371" s="22">
        <v>327.54055</v>
      </c>
      <c r="C371" s="11">
        <f t="shared" si="17"/>
        <v>0.19434999999998581</v>
      </c>
      <c r="D371" s="14">
        <f t="shared" si="19"/>
        <v>215.8648538284873</v>
      </c>
      <c r="E371">
        <v>1</v>
      </c>
      <c r="F371" s="11" t="str">
        <f t="shared" si="18"/>
        <v/>
      </c>
      <c r="H371" s="16">
        <f t="shared" si="20"/>
        <v>37530</v>
      </c>
    </row>
    <row r="372" spans="1:8" x14ac:dyDescent="0.35">
      <c r="A372" t="s">
        <v>375</v>
      </c>
      <c r="B372" s="22">
        <v>327.55365999999998</v>
      </c>
      <c r="C372" s="11">
        <f t="shared" si="17"/>
        <v>1.3109999999983302E-2</v>
      </c>
      <c r="D372" s="14">
        <f t="shared" si="19"/>
        <v>215.87349394414224</v>
      </c>
      <c r="E372">
        <v>1</v>
      </c>
      <c r="F372" s="11" t="str">
        <f t="shared" si="18"/>
        <v/>
      </c>
      <c r="H372" s="16">
        <f t="shared" si="20"/>
        <v>37561</v>
      </c>
    </row>
    <row r="373" spans="1:8" x14ac:dyDescent="0.35">
      <c r="A373" t="s">
        <v>376</v>
      </c>
      <c r="B373" s="22">
        <v>327.43777</v>
      </c>
      <c r="C373" s="11">
        <f t="shared" si="17"/>
        <v>-0.11588999999997895</v>
      </c>
      <c r="D373" s="14">
        <f t="shared" si="19"/>
        <v>215.79711690346687</v>
      </c>
      <c r="E373">
        <v>1</v>
      </c>
      <c r="F373" s="11" t="str">
        <f t="shared" si="18"/>
        <v/>
      </c>
      <c r="H373" s="16">
        <f t="shared" si="20"/>
        <v>37591</v>
      </c>
    </row>
    <row r="374" spans="1:8" x14ac:dyDescent="0.35">
      <c r="A374" t="s">
        <v>377</v>
      </c>
      <c r="B374" s="22">
        <v>327.44963999999999</v>
      </c>
      <c r="C374" s="11">
        <f t="shared" si="17"/>
        <v>1.1869999999987613E-2</v>
      </c>
      <c r="D374" s="14">
        <f t="shared" si="19"/>
        <v>215.80493979994472</v>
      </c>
      <c r="E374">
        <v>1</v>
      </c>
      <c r="F374" s="11" t="str">
        <f t="shared" si="18"/>
        <v/>
      </c>
      <c r="H374" s="16">
        <f t="shared" si="20"/>
        <v>37622</v>
      </c>
    </row>
    <row r="375" spans="1:8" x14ac:dyDescent="0.35">
      <c r="A375" t="s">
        <v>378</v>
      </c>
      <c r="B375" s="22">
        <v>327.35073999999997</v>
      </c>
      <c r="C375" s="11">
        <f t="shared" si="17"/>
        <v>-9.8900000000014643E-2</v>
      </c>
      <c r="D375" s="14">
        <f t="shared" si="19"/>
        <v>215.73975998009146</v>
      </c>
      <c r="E375">
        <v>1</v>
      </c>
      <c r="F375" s="11" t="str">
        <f t="shared" si="18"/>
        <v/>
      </c>
      <c r="H375" s="16">
        <f t="shared" si="20"/>
        <v>37653</v>
      </c>
    </row>
    <row r="376" spans="1:8" x14ac:dyDescent="0.35">
      <c r="A376" t="s">
        <v>379</v>
      </c>
      <c r="B376" s="22">
        <v>327.20852000000002</v>
      </c>
      <c r="C376" s="11">
        <f t="shared" si="17"/>
        <v>-0.14221999999995205</v>
      </c>
      <c r="D376" s="14">
        <f t="shared" si="19"/>
        <v>215.64603021285663</v>
      </c>
      <c r="E376">
        <v>1</v>
      </c>
      <c r="F376" s="11" t="str">
        <f t="shared" si="18"/>
        <v/>
      </c>
      <c r="H376" s="16">
        <f t="shared" si="20"/>
        <v>37681</v>
      </c>
    </row>
    <row r="377" spans="1:8" x14ac:dyDescent="0.35">
      <c r="A377" t="s">
        <v>380</v>
      </c>
      <c r="B377" s="22">
        <v>327.30725999999999</v>
      </c>
      <c r="C377" s="11">
        <f t="shared" si="17"/>
        <v>9.8739999999963857E-2</v>
      </c>
      <c r="D377" s="14">
        <f t="shared" si="19"/>
        <v>215.71110458507411</v>
      </c>
      <c r="E377">
        <v>0</v>
      </c>
      <c r="F377" s="11" t="str">
        <f t="shared" si="18"/>
        <v/>
      </c>
      <c r="H377" s="16">
        <f t="shared" si="20"/>
        <v>37712</v>
      </c>
    </row>
    <row r="378" spans="1:8" x14ac:dyDescent="0.35">
      <c r="A378" t="s">
        <v>381</v>
      </c>
      <c r="B378" s="22">
        <v>327.51477</v>
      </c>
      <c r="C378" s="11">
        <f t="shared" si="17"/>
        <v>0.20751000000001341</v>
      </c>
      <c r="D378" s="14">
        <f t="shared" si="19"/>
        <v>215.84786357817572</v>
      </c>
      <c r="E378">
        <v>0</v>
      </c>
      <c r="F378" s="11" t="str">
        <f t="shared" si="18"/>
        <v/>
      </c>
      <c r="H378" s="16">
        <f t="shared" si="20"/>
        <v>37742</v>
      </c>
    </row>
    <row r="379" spans="1:8" x14ac:dyDescent="0.35">
      <c r="A379" t="s">
        <v>382</v>
      </c>
      <c r="B379" s="22">
        <v>327.76841000000002</v>
      </c>
      <c r="C379" s="11">
        <f t="shared" si="17"/>
        <v>0.25364000000001852</v>
      </c>
      <c r="D379" s="14">
        <f t="shared" si="19"/>
        <v>216.01502444276198</v>
      </c>
      <c r="E379">
        <v>0</v>
      </c>
      <c r="F379" s="11" t="str">
        <f t="shared" si="18"/>
        <v/>
      </c>
      <c r="H379" s="16">
        <f t="shared" si="20"/>
        <v>37773</v>
      </c>
    </row>
    <row r="380" spans="1:8" x14ac:dyDescent="0.35">
      <c r="A380" t="s">
        <v>383</v>
      </c>
      <c r="B380" s="22">
        <v>328.33157999999997</v>
      </c>
      <c r="C380" s="11">
        <f t="shared" si="17"/>
        <v>0.56316999999995687</v>
      </c>
      <c r="D380" s="14">
        <f t="shared" si="19"/>
        <v>216.38618034920037</v>
      </c>
      <c r="E380">
        <v>0</v>
      </c>
      <c r="F380" s="11" t="str">
        <f t="shared" si="18"/>
        <v/>
      </c>
      <c r="H380" s="16">
        <f t="shared" si="20"/>
        <v>37803</v>
      </c>
    </row>
    <row r="381" spans="1:8" x14ac:dyDescent="0.35">
      <c r="A381" t="s">
        <v>384</v>
      </c>
      <c r="B381" s="22">
        <v>329.20666</v>
      </c>
      <c r="C381" s="11">
        <f t="shared" si="17"/>
        <v>0.87508000000002539</v>
      </c>
      <c r="D381" s="14">
        <f t="shared" si="19"/>
        <v>216.96289983107286</v>
      </c>
      <c r="E381">
        <v>0</v>
      </c>
      <c r="F381" s="11" t="str">
        <f t="shared" si="18"/>
        <v/>
      </c>
      <c r="H381" s="16">
        <f t="shared" si="20"/>
        <v>37834</v>
      </c>
    </row>
    <row r="382" spans="1:8" x14ac:dyDescent="0.35">
      <c r="A382" t="s">
        <v>385</v>
      </c>
      <c r="B382" s="22">
        <v>330.25655</v>
      </c>
      <c r="C382" s="11">
        <f t="shared" si="17"/>
        <v>1.0498900000000049</v>
      </c>
      <c r="D382" s="14">
        <f t="shared" si="19"/>
        <v>217.65482744548885</v>
      </c>
      <c r="E382">
        <v>0</v>
      </c>
      <c r="F382" s="11" t="str">
        <f t="shared" si="18"/>
        <v/>
      </c>
      <c r="H382" s="16">
        <f t="shared" si="20"/>
        <v>37865</v>
      </c>
    </row>
    <row r="383" spans="1:8" x14ac:dyDescent="0.35">
      <c r="A383" t="s">
        <v>386</v>
      </c>
      <c r="B383" s="22">
        <v>331.4135</v>
      </c>
      <c r="C383" s="11">
        <f t="shared" si="17"/>
        <v>1.1569499999999948</v>
      </c>
      <c r="D383" s="14">
        <f t="shared" si="19"/>
        <v>218.41731270918174</v>
      </c>
      <c r="E383">
        <v>0</v>
      </c>
      <c r="F383" s="11" t="str">
        <f t="shared" si="18"/>
        <v/>
      </c>
      <c r="H383" s="16">
        <f t="shared" si="20"/>
        <v>37895</v>
      </c>
    </row>
    <row r="384" spans="1:8" x14ac:dyDescent="0.35">
      <c r="A384" t="s">
        <v>387</v>
      </c>
      <c r="B384" s="22">
        <v>332.65253000000001</v>
      </c>
      <c r="C384" s="11">
        <f t="shared" si="17"/>
        <v>1.2390300000000138</v>
      </c>
      <c r="D384" s="14">
        <f t="shared" si="19"/>
        <v>219.23389261001881</v>
      </c>
      <c r="E384">
        <v>0</v>
      </c>
      <c r="F384" s="11" t="str">
        <f t="shared" si="18"/>
        <v/>
      </c>
      <c r="H384" s="16">
        <f t="shared" si="20"/>
        <v>37926</v>
      </c>
    </row>
    <row r="385" spans="1:8" x14ac:dyDescent="0.35">
      <c r="A385" t="s">
        <v>388</v>
      </c>
      <c r="B385" s="22">
        <v>334.03809999999999</v>
      </c>
      <c r="C385" s="11">
        <f t="shared" si="17"/>
        <v>1.3855699999999729</v>
      </c>
      <c r="D385" s="14">
        <f t="shared" si="19"/>
        <v>220.14704936425619</v>
      </c>
      <c r="E385">
        <v>0</v>
      </c>
      <c r="F385" s="11" t="str">
        <f t="shared" si="18"/>
        <v/>
      </c>
      <c r="H385" s="16">
        <f t="shared" si="20"/>
        <v>37956</v>
      </c>
    </row>
    <row r="386" spans="1:8" x14ac:dyDescent="0.35">
      <c r="A386" t="s">
        <v>389</v>
      </c>
      <c r="B386" s="22">
        <v>335.52107000000001</v>
      </c>
      <c r="C386" s="11">
        <f t="shared" si="17"/>
        <v>1.482970000000023</v>
      </c>
      <c r="D386" s="14">
        <f t="shared" si="19"/>
        <v>221.12439736676163</v>
      </c>
      <c r="E386">
        <v>0</v>
      </c>
      <c r="F386" s="11" t="str">
        <f t="shared" si="18"/>
        <v/>
      </c>
      <c r="H386" s="16">
        <f t="shared" si="20"/>
        <v>37987</v>
      </c>
    </row>
    <row r="387" spans="1:8" x14ac:dyDescent="0.35">
      <c r="A387" t="s">
        <v>390</v>
      </c>
      <c r="B387" s="22">
        <v>336.83300000000003</v>
      </c>
      <c r="C387" s="11">
        <f t="shared" si="17"/>
        <v>1.311930000000018</v>
      </c>
      <c r="D387" s="14">
        <f t="shared" si="19"/>
        <v>221.98902184664121</v>
      </c>
      <c r="E387">
        <v>0</v>
      </c>
      <c r="F387" s="11" t="str">
        <f t="shared" si="18"/>
        <v/>
      </c>
      <c r="H387" s="16">
        <f t="shared" si="20"/>
        <v>38018</v>
      </c>
    </row>
    <row r="388" spans="1:8" x14ac:dyDescent="0.35">
      <c r="A388" t="s">
        <v>391</v>
      </c>
      <c r="B388" s="22">
        <v>338.19902999999999</v>
      </c>
      <c r="C388" s="11">
        <f t="shared" ref="C388:C451" si="21">B388-B387</f>
        <v>1.3660299999999665</v>
      </c>
      <c r="D388" s="14">
        <f t="shared" si="19"/>
        <v>222.88930080836158</v>
      </c>
      <c r="E388">
        <v>0</v>
      </c>
      <c r="F388" s="11" t="str">
        <f t="shared" si="18"/>
        <v/>
      </c>
      <c r="H388" s="16">
        <f t="shared" si="20"/>
        <v>38047</v>
      </c>
    </row>
    <row r="389" spans="1:8" x14ac:dyDescent="0.35">
      <c r="A389" t="s">
        <v>392</v>
      </c>
      <c r="B389" s="22">
        <v>339.42252000000002</v>
      </c>
      <c r="C389" s="11">
        <f t="shared" si="21"/>
        <v>1.2234900000000266</v>
      </c>
      <c r="D389" s="14">
        <f t="shared" si="19"/>
        <v>223.6956391075756</v>
      </c>
      <c r="E389">
        <v>0</v>
      </c>
      <c r="F389" s="11" t="str">
        <f t="shared" si="18"/>
        <v/>
      </c>
      <c r="H389" s="16">
        <f t="shared" si="20"/>
        <v>38078</v>
      </c>
    </row>
    <row r="390" spans="1:8" x14ac:dyDescent="0.35">
      <c r="A390" t="s">
        <v>393</v>
      </c>
      <c r="B390" s="22">
        <v>340.74824999999998</v>
      </c>
      <c r="C390" s="11">
        <f t="shared" si="21"/>
        <v>1.3257299999999645</v>
      </c>
      <c r="D390" s="14">
        <f t="shared" si="19"/>
        <v>224.56935844603927</v>
      </c>
      <c r="E390">
        <v>0</v>
      </c>
      <c r="F390" s="11" t="str">
        <f t="shared" si="18"/>
        <v/>
      </c>
      <c r="H390" s="16">
        <f t="shared" si="20"/>
        <v>38108</v>
      </c>
    </row>
    <row r="391" spans="1:8" x14ac:dyDescent="0.35">
      <c r="A391" t="s">
        <v>394</v>
      </c>
      <c r="B391" s="22">
        <v>342.22935000000001</v>
      </c>
      <c r="C391" s="11">
        <f t="shared" si="21"/>
        <v>1.4811000000000263</v>
      </c>
      <c r="D391" s="14">
        <f t="shared" si="19"/>
        <v>225.54547402930177</v>
      </c>
      <c r="E391">
        <v>0</v>
      </c>
      <c r="F391" s="11" t="str">
        <f t="shared" si="18"/>
        <v/>
      </c>
      <c r="H391" s="16">
        <f t="shared" si="20"/>
        <v>38139</v>
      </c>
    </row>
    <row r="392" spans="1:8" x14ac:dyDescent="0.35">
      <c r="A392" t="s">
        <v>395</v>
      </c>
      <c r="B392" s="22">
        <v>343.58559000000002</v>
      </c>
      <c r="C392" s="11">
        <f t="shared" si="21"/>
        <v>1.3562400000000139</v>
      </c>
      <c r="D392" s="14">
        <f t="shared" si="19"/>
        <v>226.43930091380921</v>
      </c>
      <c r="E392">
        <v>0</v>
      </c>
      <c r="F392" s="11" t="str">
        <f t="shared" si="18"/>
        <v>'04</v>
      </c>
      <c r="H392" s="16">
        <f t="shared" si="20"/>
        <v>38169</v>
      </c>
    </row>
    <row r="393" spans="1:8" x14ac:dyDescent="0.35">
      <c r="A393" t="s">
        <v>396</v>
      </c>
      <c r="B393" s="22">
        <v>344.78314999999998</v>
      </c>
      <c r="C393" s="11">
        <f t="shared" si="21"/>
        <v>1.1975599999999531</v>
      </c>
      <c r="D393" s="14">
        <f t="shared" si="19"/>
        <v>227.22855010555304</v>
      </c>
      <c r="E393">
        <v>0</v>
      </c>
      <c r="F393" s="11" t="str">
        <f t="shared" si="18"/>
        <v/>
      </c>
      <c r="H393" s="16">
        <f t="shared" si="20"/>
        <v>38200</v>
      </c>
    </row>
    <row r="394" spans="1:8" x14ac:dyDescent="0.35">
      <c r="A394" t="s">
        <v>397</v>
      </c>
      <c r="B394" s="22">
        <v>345.87524999999999</v>
      </c>
      <c r="C394" s="11">
        <f t="shared" si="21"/>
        <v>1.0921000000000163</v>
      </c>
      <c r="D394" s="14">
        <f t="shared" si="19"/>
        <v>227.94829612437758</v>
      </c>
      <c r="E394">
        <v>0</v>
      </c>
      <c r="F394" s="11" t="str">
        <f t="shared" si="18"/>
        <v/>
      </c>
      <c r="H394" s="16">
        <f t="shared" si="20"/>
        <v>38231</v>
      </c>
    </row>
    <row r="395" spans="1:8" x14ac:dyDescent="0.35">
      <c r="A395" t="s">
        <v>398</v>
      </c>
      <c r="B395" s="22">
        <v>346.99203999999997</v>
      </c>
      <c r="C395" s="11">
        <f t="shared" si="21"/>
        <v>1.1167899999999804</v>
      </c>
      <c r="D395" s="14">
        <f t="shared" si="19"/>
        <v>228.68431403149509</v>
      </c>
      <c r="E395">
        <v>0</v>
      </c>
      <c r="F395" s="11" t="str">
        <f t="shared" si="18"/>
        <v/>
      </c>
      <c r="H395" s="16">
        <f t="shared" si="20"/>
        <v>38261</v>
      </c>
    </row>
    <row r="396" spans="1:8" x14ac:dyDescent="0.35">
      <c r="A396" t="s">
        <v>399</v>
      </c>
      <c r="B396" s="22">
        <v>348.25553000000002</v>
      </c>
      <c r="C396" s="11">
        <f t="shared" si="21"/>
        <v>1.2634900000000471</v>
      </c>
      <c r="D396" s="14">
        <f t="shared" si="19"/>
        <v>229.51701423964872</v>
      </c>
      <c r="E396">
        <v>0</v>
      </c>
      <c r="F396" s="11" t="str">
        <f t="shared" si="18"/>
        <v/>
      </c>
      <c r="H396" s="16">
        <f t="shared" si="20"/>
        <v>38292</v>
      </c>
    </row>
    <row r="397" spans="1:8" x14ac:dyDescent="0.35">
      <c r="A397" t="s">
        <v>400</v>
      </c>
      <c r="B397" s="22">
        <v>349.4212</v>
      </c>
      <c r="C397" s="11">
        <f t="shared" si="21"/>
        <v>1.1656699999999773</v>
      </c>
      <c r="D397" s="14">
        <f t="shared" si="19"/>
        <v>230.28524639949049</v>
      </c>
      <c r="E397">
        <v>0</v>
      </c>
      <c r="F397" s="11" t="str">
        <f t="shared" si="18"/>
        <v/>
      </c>
      <c r="H397" s="16">
        <f t="shared" si="20"/>
        <v>38322</v>
      </c>
    </row>
    <row r="398" spans="1:8" x14ac:dyDescent="0.35">
      <c r="A398" t="s">
        <v>401</v>
      </c>
      <c r="B398" s="22">
        <v>350.70542</v>
      </c>
      <c r="C398" s="11">
        <f t="shared" si="21"/>
        <v>1.2842200000000048</v>
      </c>
      <c r="D398" s="14">
        <f t="shared" si="19"/>
        <v>231.13160866695205</v>
      </c>
      <c r="E398">
        <v>0</v>
      </c>
      <c r="F398" s="11" t="str">
        <f t="shared" si="18"/>
        <v/>
      </c>
      <c r="H398" s="16">
        <f t="shared" si="20"/>
        <v>38353</v>
      </c>
    </row>
    <row r="399" spans="1:8" x14ac:dyDescent="0.35">
      <c r="A399" t="s">
        <v>402</v>
      </c>
      <c r="B399" s="22">
        <v>352.15096999999997</v>
      </c>
      <c r="C399" s="11">
        <f t="shared" si="21"/>
        <v>1.4455499999999688</v>
      </c>
      <c r="D399" s="14">
        <f t="shared" si="19"/>
        <v>232.08429510364445</v>
      </c>
      <c r="E399">
        <v>0</v>
      </c>
      <c r="F399" s="11" t="str">
        <f t="shared" si="18"/>
        <v/>
      </c>
      <c r="H399" s="16">
        <f t="shared" si="20"/>
        <v>38384</v>
      </c>
    </row>
    <row r="400" spans="1:8" x14ac:dyDescent="0.35">
      <c r="A400" t="s">
        <v>403</v>
      </c>
      <c r="B400" s="22">
        <v>353.73818999999997</v>
      </c>
      <c r="C400" s="11">
        <f t="shared" si="21"/>
        <v>1.5872200000000021</v>
      </c>
      <c r="D400" s="14">
        <f t="shared" si="19"/>
        <v>233.13034883132383</v>
      </c>
      <c r="E400">
        <v>0</v>
      </c>
      <c r="F400" s="11" t="str">
        <f t="shared" si="18"/>
        <v/>
      </c>
      <c r="H400" s="16">
        <f t="shared" si="20"/>
        <v>38412</v>
      </c>
    </row>
    <row r="401" spans="1:8" x14ac:dyDescent="0.35">
      <c r="A401" t="s">
        <v>404</v>
      </c>
      <c r="B401" s="22">
        <v>355.4778</v>
      </c>
      <c r="C401" s="11">
        <f t="shared" si="21"/>
        <v>1.7396100000000274</v>
      </c>
      <c r="D401" s="14">
        <f t="shared" si="19"/>
        <v>234.27683484158601</v>
      </c>
      <c r="E401">
        <v>0</v>
      </c>
      <c r="F401" s="11" t="str">
        <f t="shared" si="18"/>
        <v/>
      </c>
      <c r="H401" s="16">
        <f t="shared" si="20"/>
        <v>38443</v>
      </c>
    </row>
    <row r="402" spans="1:8" x14ac:dyDescent="0.35">
      <c r="A402" t="s">
        <v>405</v>
      </c>
      <c r="B402" s="22">
        <v>357.30401000000001</v>
      </c>
      <c r="C402" s="11">
        <f t="shared" si="21"/>
        <v>1.8262100000000032</v>
      </c>
      <c r="D402" s="14">
        <f t="shared" si="19"/>
        <v>235.48039438470249</v>
      </c>
      <c r="E402">
        <v>0</v>
      </c>
      <c r="F402" s="11" t="str">
        <f t="shared" si="18"/>
        <v/>
      </c>
      <c r="H402" s="16">
        <f t="shared" si="20"/>
        <v>38473</v>
      </c>
    </row>
    <row r="403" spans="1:8" x14ac:dyDescent="0.35">
      <c r="A403" t="s">
        <v>406</v>
      </c>
      <c r="B403" s="22">
        <v>359.03516000000002</v>
      </c>
      <c r="C403" s="11">
        <f t="shared" si="21"/>
        <v>1.7311500000000137</v>
      </c>
      <c r="D403" s="14">
        <f t="shared" si="19"/>
        <v>236.62130485122393</v>
      </c>
      <c r="E403">
        <v>0</v>
      </c>
      <c r="F403" s="11" t="str">
        <f t="shared" si="18"/>
        <v/>
      </c>
      <c r="H403" s="16">
        <f t="shared" si="20"/>
        <v>38504</v>
      </c>
    </row>
    <row r="404" spans="1:8" x14ac:dyDescent="0.35">
      <c r="A404" t="s">
        <v>407</v>
      </c>
      <c r="B404" s="22">
        <v>360.55531999999999</v>
      </c>
      <c r="C404" s="11">
        <f t="shared" si="21"/>
        <v>1.5201599999999758</v>
      </c>
      <c r="D404" s="14">
        <f t="shared" si="19"/>
        <v>237.62316283856597</v>
      </c>
      <c r="E404">
        <v>0</v>
      </c>
      <c r="F404" s="11" t="str">
        <f t="shared" si="18"/>
        <v/>
      </c>
      <c r="H404" s="16">
        <f t="shared" si="20"/>
        <v>38534</v>
      </c>
    </row>
    <row r="405" spans="1:8" x14ac:dyDescent="0.35">
      <c r="A405" t="s">
        <v>408</v>
      </c>
      <c r="B405" s="22">
        <v>362.12599999999998</v>
      </c>
      <c r="C405" s="11">
        <f t="shared" si="21"/>
        <v>1.5706799999999816</v>
      </c>
      <c r="D405" s="14">
        <f t="shared" si="19"/>
        <v>238.6583159168988</v>
      </c>
      <c r="E405">
        <v>0</v>
      </c>
      <c r="F405" s="11" t="str">
        <f t="shared" si="18"/>
        <v/>
      </c>
      <c r="H405" s="16">
        <f t="shared" si="20"/>
        <v>38565</v>
      </c>
    </row>
    <row r="406" spans="1:8" x14ac:dyDescent="0.35">
      <c r="A406" t="s">
        <v>409</v>
      </c>
      <c r="B406" s="22">
        <v>363.78070000000002</v>
      </c>
      <c r="C406" s="11">
        <f t="shared" si="21"/>
        <v>1.654700000000048</v>
      </c>
      <c r="D406" s="14">
        <f t="shared" si="19"/>
        <v>239.74884218495939</v>
      </c>
      <c r="E406">
        <v>0</v>
      </c>
      <c r="F406" s="11" t="str">
        <f t="shared" si="18"/>
        <v/>
      </c>
      <c r="H406" s="16">
        <f t="shared" si="20"/>
        <v>38596</v>
      </c>
    </row>
    <row r="407" spans="1:8" x14ac:dyDescent="0.35">
      <c r="A407" t="s">
        <v>410</v>
      </c>
      <c r="B407" s="22">
        <v>365.50375000000003</v>
      </c>
      <c r="C407" s="11">
        <f t="shared" si="21"/>
        <v>1.7230500000000006</v>
      </c>
      <c r="D407" s="14">
        <f t="shared" si="19"/>
        <v>240.88441436492053</v>
      </c>
      <c r="E407">
        <v>0</v>
      </c>
      <c r="F407" s="11" t="str">
        <f t="shared" si="18"/>
        <v/>
      </c>
      <c r="H407" s="16">
        <f t="shared" si="20"/>
        <v>38626</v>
      </c>
    </row>
    <row r="408" spans="1:8" x14ac:dyDescent="0.35">
      <c r="A408" t="s">
        <v>411</v>
      </c>
      <c r="B408" s="22">
        <v>367.61891000000003</v>
      </c>
      <c r="C408" s="11">
        <f t="shared" si="21"/>
        <v>2.115160000000003</v>
      </c>
      <c r="D408" s="14">
        <f t="shared" si="19"/>
        <v>242.27840574773975</v>
      </c>
      <c r="E408">
        <v>0</v>
      </c>
      <c r="F408" s="11" t="str">
        <f t="shared" si="18"/>
        <v/>
      </c>
      <c r="H408" s="16">
        <f t="shared" si="20"/>
        <v>38657</v>
      </c>
    </row>
    <row r="409" spans="1:8" x14ac:dyDescent="0.35">
      <c r="A409" t="s">
        <v>412</v>
      </c>
      <c r="B409" s="22">
        <v>369.76749000000001</v>
      </c>
      <c r="C409" s="11">
        <f t="shared" si="21"/>
        <v>2.1485799999999813</v>
      </c>
      <c r="D409" s="14">
        <f t="shared" si="19"/>
        <v>243.694422505478</v>
      </c>
      <c r="E409">
        <v>0</v>
      </c>
      <c r="F409" s="11" t="str">
        <f t="shared" si="18"/>
        <v/>
      </c>
      <c r="H409" s="16">
        <f t="shared" si="20"/>
        <v>38687</v>
      </c>
    </row>
    <row r="410" spans="1:8" x14ac:dyDescent="0.35">
      <c r="A410" t="s">
        <v>413</v>
      </c>
      <c r="B410" s="22">
        <v>372.12776000000002</v>
      </c>
      <c r="C410" s="11">
        <f t="shared" si="21"/>
        <v>2.3602700000000141</v>
      </c>
      <c r="D410" s="14">
        <f t="shared" si="19"/>
        <v>245.2499530758021</v>
      </c>
      <c r="E410">
        <v>0</v>
      </c>
      <c r="F410" s="11" t="str">
        <f t="shared" si="18"/>
        <v/>
      </c>
      <c r="H410" s="16">
        <f t="shared" si="20"/>
        <v>38718</v>
      </c>
    </row>
    <row r="411" spans="1:8" x14ac:dyDescent="0.35">
      <c r="A411" t="s">
        <v>414</v>
      </c>
      <c r="B411" s="22">
        <v>374.25526000000002</v>
      </c>
      <c r="C411" s="11">
        <f t="shared" si="21"/>
        <v>2.1274999999999977</v>
      </c>
      <c r="D411" s="14">
        <f t="shared" si="19"/>
        <v>246.65207710752918</v>
      </c>
      <c r="E411">
        <v>0</v>
      </c>
      <c r="F411" s="11" t="str">
        <f t="shared" si="18"/>
        <v/>
      </c>
      <c r="H411" s="16">
        <f t="shared" si="20"/>
        <v>38749</v>
      </c>
    </row>
    <row r="412" spans="1:8" x14ac:dyDescent="0.35">
      <c r="A412" t="s">
        <v>415</v>
      </c>
      <c r="B412" s="22">
        <v>376.11097999999998</v>
      </c>
      <c r="C412" s="11">
        <f t="shared" si="21"/>
        <v>1.8557199999999625</v>
      </c>
      <c r="D412" s="14">
        <f t="shared" si="19"/>
        <v>247.87508514896587</v>
      </c>
      <c r="E412">
        <v>0</v>
      </c>
      <c r="F412" s="11" t="str">
        <f t="shared" si="18"/>
        <v/>
      </c>
      <c r="H412" s="16">
        <f t="shared" si="20"/>
        <v>38777</v>
      </c>
    </row>
    <row r="413" spans="1:8" x14ac:dyDescent="0.35">
      <c r="A413" t="s">
        <v>416</v>
      </c>
      <c r="B413" s="22">
        <v>377.67606999999998</v>
      </c>
      <c r="C413" s="11">
        <f t="shared" si="21"/>
        <v>1.5650899999999979</v>
      </c>
      <c r="D413" s="14">
        <f t="shared" si="19"/>
        <v>248.90655415052439</v>
      </c>
      <c r="E413">
        <v>0</v>
      </c>
      <c r="F413" s="11" t="str">
        <f t="shared" si="18"/>
        <v/>
      </c>
      <c r="H413" s="16">
        <f t="shared" si="20"/>
        <v>38808</v>
      </c>
    </row>
    <row r="414" spans="1:8" x14ac:dyDescent="0.35">
      <c r="A414" t="s">
        <v>417</v>
      </c>
      <c r="B414" s="22">
        <v>379.09446000000003</v>
      </c>
      <c r="C414" s="11">
        <f t="shared" si="21"/>
        <v>1.4183900000000449</v>
      </c>
      <c r="D414" s="14">
        <f t="shared" si="19"/>
        <v>249.84134085104679</v>
      </c>
      <c r="E414">
        <v>0</v>
      </c>
      <c r="F414" s="11" t="str">
        <f t="shared" si="18"/>
        <v/>
      </c>
      <c r="H414" s="16">
        <f t="shared" si="20"/>
        <v>38838</v>
      </c>
    </row>
    <row r="415" spans="1:8" x14ac:dyDescent="0.35">
      <c r="A415" t="s">
        <v>418</v>
      </c>
      <c r="B415" s="22">
        <v>380.66242999999997</v>
      </c>
      <c r="C415" s="11">
        <f t="shared" si="21"/>
        <v>1.5679699999999457</v>
      </c>
      <c r="D415" s="14">
        <f t="shared" si="19"/>
        <v>250.87470791004893</v>
      </c>
      <c r="E415">
        <v>0</v>
      </c>
      <c r="F415" s="11" t="str">
        <f t="shared" si="18"/>
        <v/>
      </c>
      <c r="H415" s="16">
        <f t="shared" si="20"/>
        <v>38869</v>
      </c>
    </row>
    <row r="416" spans="1:8" x14ac:dyDescent="0.35">
      <c r="A416" t="s">
        <v>419</v>
      </c>
      <c r="B416" s="22">
        <v>382.40602999999999</v>
      </c>
      <c r="C416" s="11">
        <f t="shared" si="21"/>
        <v>1.7436000000000149</v>
      </c>
      <c r="D416" s="14">
        <f t="shared" si="19"/>
        <v>252.0238235207278</v>
      </c>
      <c r="E416">
        <v>0</v>
      </c>
      <c r="F416" s="11" t="str">
        <f t="shared" si="18"/>
        <v/>
      </c>
      <c r="H416" s="16">
        <f t="shared" si="20"/>
        <v>38899</v>
      </c>
    </row>
    <row r="417" spans="1:8" x14ac:dyDescent="0.35">
      <c r="A417" t="s">
        <v>420</v>
      </c>
      <c r="B417" s="22">
        <v>384.66356999999999</v>
      </c>
      <c r="C417" s="11">
        <f t="shared" si="21"/>
        <v>2.2575400000000059</v>
      </c>
      <c r="D417" s="14">
        <f t="shared" si="19"/>
        <v>253.51165011841766</v>
      </c>
      <c r="E417">
        <v>0</v>
      </c>
      <c r="F417" s="11" t="str">
        <f t="shared" si="18"/>
        <v/>
      </c>
      <c r="H417" s="16">
        <f t="shared" si="20"/>
        <v>38930</v>
      </c>
    </row>
    <row r="418" spans="1:8" x14ac:dyDescent="0.35">
      <c r="A418" t="s">
        <v>421</v>
      </c>
      <c r="B418" s="22">
        <v>387.00972000000002</v>
      </c>
      <c r="C418" s="11">
        <f t="shared" si="21"/>
        <v>2.3461500000000228</v>
      </c>
      <c r="D418" s="14">
        <f t="shared" si="19"/>
        <v>255.05787493488609</v>
      </c>
      <c r="E418">
        <v>0</v>
      </c>
      <c r="F418" s="11" t="str">
        <f t="shared" si="18"/>
        <v/>
      </c>
      <c r="H418" s="16">
        <f t="shared" si="20"/>
        <v>38961</v>
      </c>
    </row>
    <row r="419" spans="1:8" x14ac:dyDescent="0.35">
      <c r="A419" t="s">
        <v>422</v>
      </c>
      <c r="B419" s="22">
        <v>389.35471000000001</v>
      </c>
      <c r="C419" s="11">
        <f t="shared" si="21"/>
        <v>2.3449899999999957</v>
      </c>
      <c r="D419" s="14">
        <f t="shared" si="19"/>
        <v>256.60333525599526</v>
      </c>
      <c r="E419">
        <v>0</v>
      </c>
      <c r="F419" s="11" t="str">
        <f t="shared" ref="F419:F482" si="22">IF(MOD(INT(LEFT(A419,4)),4)=0,IF(RIGHT(A419,3)="Jul",_xlfn.CONCAT("'",RIGHT(LEFT(A419,4),2)),""),"")</f>
        <v/>
      </c>
      <c r="H419" s="16">
        <f t="shared" si="20"/>
        <v>38991</v>
      </c>
    </row>
    <row r="420" spans="1:8" x14ac:dyDescent="0.35">
      <c r="A420" t="s">
        <v>423</v>
      </c>
      <c r="B420" s="22">
        <v>391.71095000000003</v>
      </c>
      <c r="C420" s="11">
        <f t="shared" si="21"/>
        <v>2.3562400000000139</v>
      </c>
      <c r="D420" s="14">
        <f t="shared" ref="D420:D483" si="23">D$98*(B420/B$98)</f>
        <v>258.15620986399364</v>
      </c>
      <c r="E420">
        <v>0</v>
      </c>
      <c r="F420" s="11" t="str">
        <f t="shared" si="22"/>
        <v/>
      </c>
      <c r="H420" s="16">
        <f t="shared" ref="H420:H483" si="24">EDATE(H419, 1)</f>
        <v>39022</v>
      </c>
    </row>
    <row r="421" spans="1:8" x14ac:dyDescent="0.35">
      <c r="A421" t="s">
        <v>424</v>
      </c>
      <c r="B421" s="22">
        <v>393.87096000000003</v>
      </c>
      <c r="C421" s="11">
        <f t="shared" si="21"/>
        <v>2.1600099999999998</v>
      </c>
      <c r="D421" s="14">
        <f t="shared" si="23"/>
        <v>259.57975953721143</v>
      </c>
      <c r="E421">
        <v>0</v>
      </c>
      <c r="F421" s="11" t="str">
        <f t="shared" si="22"/>
        <v/>
      </c>
      <c r="H421" s="16">
        <f t="shared" si="24"/>
        <v>39052</v>
      </c>
    </row>
    <row r="422" spans="1:8" x14ac:dyDescent="0.35">
      <c r="A422" t="s">
        <v>425</v>
      </c>
      <c r="B422" s="22">
        <v>396.15337</v>
      </c>
      <c r="C422" s="11">
        <f t="shared" si="21"/>
        <v>2.2824099999999703</v>
      </c>
      <c r="D422" s="14">
        <f t="shared" si="23"/>
        <v>261.08397665178444</v>
      </c>
      <c r="E422">
        <v>0</v>
      </c>
      <c r="F422" s="11" t="str">
        <f t="shared" si="22"/>
        <v/>
      </c>
      <c r="H422" s="16">
        <f t="shared" si="24"/>
        <v>39083</v>
      </c>
    </row>
    <row r="423" spans="1:8" x14ac:dyDescent="0.35">
      <c r="A423" t="s">
        <v>426</v>
      </c>
      <c r="B423" s="22">
        <v>398.39776000000001</v>
      </c>
      <c r="C423" s="11">
        <f t="shared" si="21"/>
        <v>2.2443900000000099</v>
      </c>
      <c r="D423" s="14">
        <f t="shared" si="23"/>
        <v>262.56313677191042</v>
      </c>
      <c r="E423">
        <v>0</v>
      </c>
      <c r="F423" s="11" t="str">
        <f t="shared" si="22"/>
        <v/>
      </c>
      <c r="H423" s="16">
        <f t="shared" si="24"/>
        <v>39114</v>
      </c>
    </row>
    <row r="424" spans="1:8" x14ac:dyDescent="0.35">
      <c r="A424" t="s">
        <v>427</v>
      </c>
      <c r="B424" s="22">
        <v>400.80068999999997</v>
      </c>
      <c r="C424" s="11">
        <f t="shared" si="21"/>
        <v>2.4029299999999694</v>
      </c>
      <c r="D424" s="14">
        <f t="shared" si="23"/>
        <v>264.14678231811865</v>
      </c>
      <c r="E424">
        <v>0</v>
      </c>
      <c r="F424" s="11" t="str">
        <f t="shared" si="22"/>
        <v/>
      </c>
      <c r="H424" s="16">
        <f t="shared" si="24"/>
        <v>39142</v>
      </c>
    </row>
    <row r="425" spans="1:8" x14ac:dyDescent="0.35">
      <c r="A425" t="s">
        <v>428</v>
      </c>
      <c r="B425" s="22">
        <v>402.99549999999999</v>
      </c>
      <c r="C425" s="11">
        <f t="shared" si="21"/>
        <v>2.1948100000000181</v>
      </c>
      <c r="D425" s="14">
        <f t="shared" si="23"/>
        <v>265.59326685211386</v>
      </c>
      <c r="E425">
        <v>0</v>
      </c>
      <c r="F425" s="11" t="str">
        <f t="shared" si="22"/>
        <v/>
      </c>
      <c r="H425" s="16">
        <f t="shared" si="24"/>
        <v>39173</v>
      </c>
    </row>
    <row r="426" spans="1:8" x14ac:dyDescent="0.35">
      <c r="A426" t="s">
        <v>429</v>
      </c>
      <c r="B426" s="22">
        <v>404.96812</v>
      </c>
      <c r="C426" s="11">
        <f t="shared" si="21"/>
        <v>1.9726200000000063</v>
      </c>
      <c r="D426" s="14">
        <f t="shared" si="23"/>
        <v>266.89331757242672</v>
      </c>
      <c r="E426">
        <v>0</v>
      </c>
      <c r="F426" s="11" t="str">
        <f t="shared" si="22"/>
        <v/>
      </c>
      <c r="H426" s="16">
        <f t="shared" si="24"/>
        <v>39203</v>
      </c>
    </row>
    <row r="427" spans="1:8" x14ac:dyDescent="0.35">
      <c r="A427" t="s">
        <v>430</v>
      </c>
      <c r="B427" s="22">
        <v>406.76830000000001</v>
      </c>
      <c r="C427" s="11">
        <f t="shared" si="21"/>
        <v>1.8001800000000117</v>
      </c>
      <c r="D427" s="14">
        <f t="shared" si="23"/>
        <v>268.0797221033007</v>
      </c>
      <c r="E427">
        <v>0</v>
      </c>
      <c r="F427" s="11" t="str">
        <f t="shared" si="22"/>
        <v/>
      </c>
      <c r="H427" s="16">
        <f t="shared" si="24"/>
        <v>39234</v>
      </c>
    </row>
    <row r="428" spans="1:8" x14ac:dyDescent="0.35">
      <c r="A428" t="s">
        <v>431</v>
      </c>
      <c r="B428" s="22">
        <v>408.31574999999998</v>
      </c>
      <c r="C428" s="11">
        <f t="shared" si="21"/>
        <v>1.5474499999999694</v>
      </c>
      <c r="D428" s="14">
        <f t="shared" si="23"/>
        <v>269.09956550301683</v>
      </c>
      <c r="E428">
        <v>0</v>
      </c>
      <c r="F428" s="11" t="str">
        <f t="shared" si="22"/>
        <v/>
      </c>
      <c r="H428" s="16">
        <f t="shared" si="24"/>
        <v>39264</v>
      </c>
    </row>
    <row r="429" spans="1:8" x14ac:dyDescent="0.35">
      <c r="A429" t="s">
        <v>432</v>
      </c>
      <c r="B429" s="22">
        <v>409.44529999999997</v>
      </c>
      <c r="C429" s="11">
        <f t="shared" si="21"/>
        <v>1.1295499999999947</v>
      </c>
      <c r="D429" s="14">
        <f t="shared" si="23"/>
        <v>269.84399285908609</v>
      </c>
      <c r="E429">
        <v>0</v>
      </c>
      <c r="F429" s="11" t="str">
        <f t="shared" si="22"/>
        <v/>
      </c>
      <c r="H429" s="16">
        <f t="shared" si="24"/>
        <v>39295</v>
      </c>
    </row>
    <row r="430" spans="1:8" x14ac:dyDescent="0.35">
      <c r="A430" t="s">
        <v>433</v>
      </c>
      <c r="B430" s="22">
        <v>410.57254999999998</v>
      </c>
      <c r="C430" s="11">
        <f t="shared" si="21"/>
        <v>1.1272500000000036</v>
      </c>
      <c r="D430" s="14">
        <f t="shared" si="23"/>
        <v>270.58690440539129</v>
      </c>
      <c r="E430">
        <v>0</v>
      </c>
      <c r="F430" s="11" t="str">
        <f t="shared" si="22"/>
        <v/>
      </c>
      <c r="H430" s="16">
        <f t="shared" si="24"/>
        <v>39326</v>
      </c>
    </row>
    <row r="431" spans="1:8" x14ac:dyDescent="0.35">
      <c r="A431" t="s">
        <v>434</v>
      </c>
      <c r="B431" s="22">
        <v>411.80977000000001</v>
      </c>
      <c r="C431" s="11">
        <f t="shared" si="21"/>
        <v>1.2372200000000362</v>
      </c>
      <c r="D431" s="14">
        <f t="shared" si="23"/>
        <v>271.40229142984884</v>
      </c>
      <c r="E431">
        <v>0</v>
      </c>
      <c r="F431" s="11" t="str">
        <f t="shared" si="22"/>
        <v/>
      </c>
      <c r="H431" s="16">
        <f t="shared" si="24"/>
        <v>39356</v>
      </c>
    </row>
    <row r="432" spans="1:8" x14ac:dyDescent="0.35">
      <c r="A432" t="s">
        <v>435</v>
      </c>
      <c r="B432" s="22">
        <v>413.18892</v>
      </c>
      <c r="C432" s="11">
        <f t="shared" si="21"/>
        <v>1.3791499999999814</v>
      </c>
      <c r="D432" s="14">
        <f t="shared" si="23"/>
        <v>272.31121709770144</v>
      </c>
      <c r="E432">
        <v>0</v>
      </c>
      <c r="F432" s="11" t="str">
        <f t="shared" si="22"/>
        <v/>
      </c>
      <c r="H432" s="16">
        <f t="shared" si="24"/>
        <v>39387</v>
      </c>
    </row>
    <row r="433" spans="1:8" x14ac:dyDescent="0.35">
      <c r="A433" t="s">
        <v>436</v>
      </c>
      <c r="B433" s="22">
        <v>414.95578</v>
      </c>
      <c r="C433" s="11">
        <f t="shared" si="21"/>
        <v>1.7668600000000083</v>
      </c>
      <c r="D433" s="14">
        <f t="shared" si="23"/>
        <v>273.47566215842875</v>
      </c>
      <c r="E433">
        <v>0</v>
      </c>
      <c r="F433" s="11" t="str">
        <f t="shared" si="22"/>
        <v/>
      </c>
      <c r="H433" s="16">
        <f t="shared" si="24"/>
        <v>39417</v>
      </c>
    </row>
    <row r="434" spans="1:8" x14ac:dyDescent="0.35">
      <c r="A434" t="s">
        <v>437</v>
      </c>
      <c r="B434" s="22">
        <v>416.76127000000002</v>
      </c>
      <c r="C434" s="11">
        <f t="shared" si="21"/>
        <v>1.8054900000000202</v>
      </c>
      <c r="D434" s="14">
        <f t="shared" si="23"/>
        <v>274.66556623271453</v>
      </c>
      <c r="E434">
        <v>0</v>
      </c>
      <c r="F434" s="11" t="str">
        <f t="shared" si="22"/>
        <v/>
      </c>
      <c r="H434" s="16">
        <f t="shared" si="24"/>
        <v>39448</v>
      </c>
    </row>
    <row r="435" spans="1:8" x14ac:dyDescent="0.35">
      <c r="A435" t="s">
        <v>438</v>
      </c>
      <c r="B435" s="22">
        <v>418.53836000000001</v>
      </c>
      <c r="C435" s="11">
        <f t="shared" si="21"/>
        <v>1.777089999999987</v>
      </c>
      <c r="D435" s="14">
        <f t="shared" si="23"/>
        <v>275.8367533516531</v>
      </c>
      <c r="E435">
        <v>0</v>
      </c>
      <c r="F435" s="11" t="str">
        <f t="shared" si="22"/>
        <v/>
      </c>
      <c r="H435" s="16">
        <f t="shared" si="24"/>
        <v>39479</v>
      </c>
    </row>
    <row r="436" spans="1:8" x14ac:dyDescent="0.35">
      <c r="A436" t="s">
        <v>439</v>
      </c>
      <c r="B436" s="22">
        <v>419.98662000000002</v>
      </c>
      <c r="C436" s="11">
        <f t="shared" si="21"/>
        <v>1.4482600000000048</v>
      </c>
      <c r="D436" s="14">
        <f t="shared" si="23"/>
        <v>276.79122580767614</v>
      </c>
      <c r="E436">
        <v>0</v>
      </c>
      <c r="F436" s="11" t="str">
        <f t="shared" si="22"/>
        <v/>
      </c>
      <c r="H436" s="16">
        <f t="shared" si="24"/>
        <v>39508</v>
      </c>
    </row>
    <row r="437" spans="1:8" x14ac:dyDescent="0.35">
      <c r="A437" t="s">
        <v>440</v>
      </c>
      <c r="B437" s="22">
        <v>421.21314000000001</v>
      </c>
      <c r="C437" s="11">
        <f t="shared" si="21"/>
        <v>1.2265199999999936</v>
      </c>
      <c r="D437" s="14">
        <f t="shared" si="23"/>
        <v>277.59956102149232</v>
      </c>
      <c r="E437">
        <v>0</v>
      </c>
      <c r="F437" s="11" t="str">
        <f t="shared" si="22"/>
        <v/>
      </c>
      <c r="H437" s="16">
        <f t="shared" si="24"/>
        <v>39539</v>
      </c>
    </row>
    <row r="438" spans="1:8" x14ac:dyDescent="0.35">
      <c r="A438" t="s">
        <v>441</v>
      </c>
      <c r="B438" s="22">
        <v>421.89183000000003</v>
      </c>
      <c r="C438" s="11">
        <f t="shared" si="21"/>
        <v>0.67869000000001733</v>
      </c>
      <c r="D438" s="14">
        <f t="shared" si="23"/>
        <v>278.04685012094848</v>
      </c>
      <c r="E438">
        <v>0</v>
      </c>
      <c r="F438" s="11" t="str">
        <f t="shared" si="22"/>
        <v/>
      </c>
      <c r="H438" s="16">
        <f t="shared" si="24"/>
        <v>39569</v>
      </c>
    </row>
    <row r="439" spans="1:8" x14ac:dyDescent="0.35">
      <c r="A439" t="s">
        <v>442</v>
      </c>
      <c r="B439" s="22">
        <v>422.34848</v>
      </c>
      <c r="C439" s="11">
        <f t="shared" si="21"/>
        <v>0.4566499999999678</v>
      </c>
      <c r="D439" s="14">
        <f t="shared" si="23"/>
        <v>278.34780426388062</v>
      </c>
      <c r="E439">
        <v>0</v>
      </c>
      <c r="F439" s="11" t="str">
        <f t="shared" si="22"/>
        <v/>
      </c>
      <c r="H439" s="16">
        <f t="shared" si="24"/>
        <v>39600</v>
      </c>
    </row>
    <row r="440" spans="1:8" x14ac:dyDescent="0.35">
      <c r="A440" t="s">
        <v>443</v>
      </c>
      <c r="B440" s="22">
        <v>422.37542999999999</v>
      </c>
      <c r="C440" s="11">
        <f t="shared" si="21"/>
        <v>2.6949999999999363E-2</v>
      </c>
      <c r="D440" s="14">
        <f t="shared" si="23"/>
        <v>278.36556560002867</v>
      </c>
      <c r="E440">
        <v>0</v>
      </c>
      <c r="F440" s="11" t="str">
        <f t="shared" si="22"/>
        <v>'08</v>
      </c>
      <c r="H440" s="16">
        <f t="shared" si="24"/>
        <v>39630</v>
      </c>
    </row>
    <row r="441" spans="1:8" x14ac:dyDescent="0.35">
      <c r="A441" t="s">
        <v>444</v>
      </c>
      <c r="B441" s="22">
        <v>422.24988000000002</v>
      </c>
      <c r="C441" s="11">
        <f t="shared" si="21"/>
        <v>-0.12554999999997563</v>
      </c>
      <c r="D441" s="14">
        <f t="shared" si="23"/>
        <v>278.2828221583444</v>
      </c>
      <c r="E441">
        <v>1</v>
      </c>
      <c r="F441" s="11" t="str">
        <f t="shared" si="22"/>
        <v/>
      </c>
      <c r="H441" s="16">
        <f t="shared" si="24"/>
        <v>39661</v>
      </c>
    </row>
    <row r="442" spans="1:8" x14ac:dyDescent="0.35">
      <c r="A442" t="s">
        <v>445</v>
      </c>
      <c r="B442" s="22">
        <v>422.06493999999998</v>
      </c>
      <c r="C442" s="11">
        <f t="shared" si="21"/>
        <v>-0.18494000000004007</v>
      </c>
      <c r="D442" s="14">
        <f t="shared" si="23"/>
        <v>278.16093787236196</v>
      </c>
      <c r="E442">
        <v>1</v>
      </c>
      <c r="F442" s="11" t="str">
        <f t="shared" si="22"/>
        <v/>
      </c>
      <c r="H442" s="16">
        <f t="shared" si="24"/>
        <v>39692</v>
      </c>
    </row>
    <row r="443" spans="1:8" x14ac:dyDescent="0.35">
      <c r="A443" t="s">
        <v>446</v>
      </c>
      <c r="B443" s="22">
        <v>421.81187999999997</v>
      </c>
      <c r="C443" s="11">
        <f t="shared" si="21"/>
        <v>-0.25306000000000495</v>
      </c>
      <c r="D443" s="14">
        <f t="shared" si="23"/>
        <v>277.99415925545532</v>
      </c>
      <c r="E443">
        <v>1</v>
      </c>
      <c r="F443" s="11" t="str">
        <f t="shared" si="22"/>
        <v/>
      </c>
      <c r="H443" s="16">
        <f t="shared" si="24"/>
        <v>39722</v>
      </c>
    </row>
    <row r="444" spans="1:8" x14ac:dyDescent="0.35">
      <c r="A444" t="s">
        <v>447</v>
      </c>
      <c r="B444" s="22">
        <v>420.69643000000002</v>
      </c>
      <c r="C444" s="11">
        <f t="shared" si="21"/>
        <v>-1.115449999999953</v>
      </c>
      <c r="D444" s="14">
        <f t="shared" si="23"/>
        <v>277.25902447228731</v>
      </c>
      <c r="E444">
        <v>1</v>
      </c>
      <c r="F444" s="11" t="str">
        <f t="shared" si="22"/>
        <v/>
      </c>
      <c r="H444" s="16">
        <f t="shared" si="24"/>
        <v>39753</v>
      </c>
    </row>
    <row r="445" spans="1:8" x14ac:dyDescent="0.35">
      <c r="A445" t="s">
        <v>448</v>
      </c>
      <c r="B445" s="22">
        <v>418.88186000000002</v>
      </c>
      <c r="C445" s="11">
        <f t="shared" si="21"/>
        <v>-1.8145700000000033</v>
      </c>
      <c r="D445" s="14">
        <f t="shared" si="23"/>
        <v>276.06313624467225</v>
      </c>
      <c r="E445">
        <v>1</v>
      </c>
      <c r="F445" s="11" t="str">
        <f t="shared" si="22"/>
        <v/>
      </c>
      <c r="H445" s="16">
        <f t="shared" si="24"/>
        <v>39783</v>
      </c>
    </row>
    <row r="446" spans="1:8" x14ac:dyDescent="0.35">
      <c r="A446" t="s">
        <v>449</v>
      </c>
      <c r="B446" s="22">
        <v>416.50400999999999</v>
      </c>
      <c r="C446" s="11">
        <f t="shared" si="21"/>
        <v>-2.3778500000000236</v>
      </c>
      <c r="D446" s="14">
        <f t="shared" si="23"/>
        <v>274.49601961536916</v>
      </c>
      <c r="E446">
        <v>1</v>
      </c>
      <c r="F446" s="11" t="str">
        <f t="shared" si="22"/>
        <v/>
      </c>
      <c r="H446" s="16">
        <f t="shared" si="24"/>
        <v>39814</v>
      </c>
    </row>
    <row r="447" spans="1:8" x14ac:dyDescent="0.35">
      <c r="A447" t="s">
        <v>450</v>
      </c>
      <c r="B447" s="22">
        <v>414.48174999999998</v>
      </c>
      <c r="C447" s="11">
        <f t="shared" si="21"/>
        <v>-2.022260000000017</v>
      </c>
      <c r="D447" s="14">
        <f t="shared" si="23"/>
        <v>273.16325376606233</v>
      </c>
      <c r="E447">
        <v>1</v>
      </c>
      <c r="F447" s="11" t="str">
        <f t="shared" si="22"/>
        <v/>
      </c>
      <c r="H447" s="16">
        <f t="shared" si="24"/>
        <v>39845</v>
      </c>
    </row>
    <row r="448" spans="1:8" x14ac:dyDescent="0.35">
      <c r="A448" t="s">
        <v>451</v>
      </c>
      <c r="B448" s="22">
        <v>412.79719999999998</v>
      </c>
      <c r="C448" s="11">
        <f t="shared" si="21"/>
        <v>-1.6845500000000015</v>
      </c>
      <c r="D448" s="14">
        <f t="shared" si="23"/>
        <v>272.05305492345553</v>
      </c>
      <c r="E448">
        <v>1</v>
      </c>
      <c r="F448" s="11" t="str">
        <f t="shared" si="22"/>
        <v/>
      </c>
      <c r="H448" s="16">
        <f t="shared" si="24"/>
        <v>39873</v>
      </c>
    </row>
    <row r="449" spans="1:8" x14ac:dyDescent="0.35">
      <c r="A449" t="s">
        <v>452</v>
      </c>
      <c r="B449" s="22">
        <v>409.03951000000001</v>
      </c>
      <c r="C449" s="11">
        <f t="shared" si="21"/>
        <v>-3.7576899999999682</v>
      </c>
      <c r="D449" s="14">
        <f t="shared" si="23"/>
        <v>269.5765578833707</v>
      </c>
      <c r="E449">
        <v>1</v>
      </c>
      <c r="F449" s="11" t="str">
        <f t="shared" si="22"/>
        <v/>
      </c>
      <c r="H449" s="16">
        <f t="shared" si="24"/>
        <v>39904</v>
      </c>
    </row>
    <row r="450" spans="1:8" x14ac:dyDescent="0.35">
      <c r="A450" t="s">
        <v>453</v>
      </c>
      <c r="B450" s="22">
        <v>405.19963000000001</v>
      </c>
      <c r="C450" s="11">
        <f t="shared" si="21"/>
        <v>-3.8398799999999937</v>
      </c>
      <c r="D450" s="14">
        <f t="shared" si="23"/>
        <v>267.04589371089213</v>
      </c>
      <c r="E450">
        <v>1</v>
      </c>
      <c r="F450" s="11" t="str">
        <f t="shared" si="22"/>
        <v/>
      </c>
      <c r="H450" s="16">
        <f t="shared" si="24"/>
        <v>39934</v>
      </c>
    </row>
    <row r="451" spans="1:8" x14ac:dyDescent="0.35">
      <c r="A451" t="s">
        <v>454</v>
      </c>
      <c r="B451" s="22">
        <v>402.37781000000001</v>
      </c>
      <c r="C451" s="11">
        <f t="shared" si="21"/>
        <v>-2.8218200000000024</v>
      </c>
      <c r="D451" s="14">
        <f t="shared" si="23"/>
        <v>265.18617966379077</v>
      </c>
      <c r="E451">
        <v>1</v>
      </c>
      <c r="F451" s="11" t="str">
        <f t="shared" si="22"/>
        <v/>
      </c>
      <c r="H451" s="16">
        <f t="shared" si="24"/>
        <v>39965</v>
      </c>
    </row>
    <row r="452" spans="1:8" x14ac:dyDescent="0.35">
      <c r="A452" t="s">
        <v>455</v>
      </c>
      <c r="B452" s="22">
        <v>400.51141000000001</v>
      </c>
      <c r="C452" s="11">
        <f t="shared" ref="C452:C515" si="25">B452-B451</f>
        <v>-1.8663999999999987</v>
      </c>
      <c r="D452" s="14">
        <f t="shared" si="23"/>
        <v>263.95613299266716</v>
      </c>
      <c r="E452">
        <v>1</v>
      </c>
      <c r="F452" s="11" t="str">
        <f t="shared" si="22"/>
        <v/>
      </c>
      <c r="H452" s="16">
        <f t="shared" si="24"/>
        <v>39995</v>
      </c>
    </row>
    <row r="453" spans="1:8" x14ac:dyDescent="0.35">
      <c r="A453" t="s">
        <v>456</v>
      </c>
      <c r="B453" s="22">
        <v>399.51611000000003</v>
      </c>
      <c r="C453" s="11">
        <f t="shared" si="25"/>
        <v>-0.99529999999998608</v>
      </c>
      <c r="D453" s="14">
        <f t="shared" si="23"/>
        <v>263.30018279347655</v>
      </c>
      <c r="E453">
        <v>1</v>
      </c>
      <c r="F453" s="11" t="str">
        <f t="shared" si="22"/>
        <v/>
      </c>
      <c r="H453" s="16">
        <f t="shared" si="24"/>
        <v>40026</v>
      </c>
    </row>
    <row r="454" spans="1:8" x14ac:dyDescent="0.35">
      <c r="A454" t="s">
        <v>457</v>
      </c>
      <c r="B454" s="22">
        <v>399.19015999999999</v>
      </c>
      <c r="C454" s="11">
        <f t="shared" si="25"/>
        <v>-0.32595000000003438</v>
      </c>
      <c r="D454" s="14">
        <f t="shared" si="23"/>
        <v>263.08536618800468</v>
      </c>
      <c r="E454">
        <v>1</v>
      </c>
      <c r="F454" s="11" t="str">
        <f t="shared" si="22"/>
        <v/>
      </c>
      <c r="H454" s="16">
        <f t="shared" si="24"/>
        <v>40057</v>
      </c>
    </row>
    <row r="455" spans="1:8" x14ac:dyDescent="0.35">
      <c r="A455" t="s">
        <v>458</v>
      </c>
      <c r="B455" s="22">
        <v>399.35718000000003</v>
      </c>
      <c r="C455" s="11">
        <f t="shared" si="25"/>
        <v>0.16702000000003636</v>
      </c>
      <c r="D455" s="14">
        <f t="shared" si="23"/>
        <v>263.19544033878219</v>
      </c>
      <c r="E455">
        <v>0</v>
      </c>
      <c r="F455" s="11" t="str">
        <f t="shared" si="22"/>
        <v/>
      </c>
      <c r="H455" s="16">
        <f t="shared" si="24"/>
        <v>40087</v>
      </c>
    </row>
    <row r="456" spans="1:8" x14ac:dyDescent="0.35">
      <c r="A456" t="s">
        <v>459</v>
      </c>
      <c r="B456" s="22">
        <v>399.96861000000001</v>
      </c>
      <c r="C456" s="11">
        <f t="shared" si="25"/>
        <v>0.61142999999998437</v>
      </c>
      <c r="D456" s="14">
        <f t="shared" si="23"/>
        <v>263.59840188835625</v>
      </c>
      <c r="E456">
        <v>0</v>
      </c>
      <c r="F456" s="11" t="str">
        <f t="shared" si="22"/>
        <v/>
      </c>
      <c r="H456" s="16">
        <f t="shared" si="24"/>
        <v>40118</v>
      </c>
    </row>
    <row r="457" spans="1:8" x14ac:dyDescent="0.35">
      <c r="A457" t="s">
        <v>460</v>
      </c>
      <c r="B457" s="22">
        <v>401.00196999999997</v>
      </c>
      <c r="C457" s="11">
        <f t="shared" si="25"/>
        <v>1.0333599999999592</v>
      </c>
      <c r="D457" s="14">
        <f t="shared" si="23"/>
        <v>264.27943544390286</v>
      </c>
      <c r="E457">
        <v>0</v>
      </c>
      <c r="F457" s="11" t="str">
        <f t="shared" si="22"/>
        <v/>
      </c>
      <c r="H457" s="17">
        <f t="shared" si="24"/>
        <v>40148</v>
      </c>
    </row>
    <row r="458" spans="1:8" x14ac:dyDescent="0.35">
      <c r="A458" t="s">
        <v>461</v>
      </c>
      <c r="B458" s="22">
        <v>402.40217000000001</v>
      </c>
      <c r="C458" s="11">
        <f t="shared" si="25"/>
        <v>1.4002000000000407</v>
      </c>
      <c r="D458" s="14">
        <f t="shared" si="23"/>
        <v>265.202234066335</v>
      </c>
      <c r="E458">
        <v>0</v>
      </c>
      <c r="F458" s="11" t="str">
        <f t="shared" si="22"/>
        <v/>
      </c>
      <c r="H458" s="16">
        <f t="shared" si="24"/>
        <v>40179</v>
      </c>
    </row>
    <row r="459" spans="1:8" x14ac:dyDescent="0.35">
      <c r="A459" t="s">
        <v>462</v>
      </c>
      <c r="B459" s="22">
        <v>404.03901000000002</v>
      </c>
      <c r="C459" s="11">
        <f t="shared" si="25"/>
        <v>1.6368400000000065</v>
      </c>
      <c r="D459" s="14">
        <f t="shared" si="23"/>
        <v>266.28098974205398</v>
      </c>
      <c r="E459">
        <v>0</v>
      </c>
      <c r="F459" s="11" t="str">
        <f t="shared" si="22"/>
        <v/>
      </c>
      <c r="H459" s="16">
        <f t="shared" si="24"/>
        <v>40210</v>
      </c>
    </row>
    <row r="460" spans="1:8" x14ac:dyDescent="0.35">
      <c r="A460" t="s">
        <v>463</v>
      </c>
      <c r="B460" s="22">
        <v>406.14451000000003</v>
      </c>
      <c r="C460" s="11">
        <f t="shared" si="25"/>
        <v>2.1055000000000064</v>
      </c>
      <c r="D460" s="14">
        <f t="shared" si="23"/>
        <v>267.66861472386427</v>
      </c>
      <c r="E460">
        <v>0</v>
      </c>
      <c r="F460" s="11" t="str">
        <f t="shared" si="22"/>
        <v/>
      </c>
      <c r="H460" s="16">
        <f t="shared" si="24"/>
        <v>40238</v>
      </c>
    </row>
    <row r="461" spans="1:8" x14ac:dyDescent="0.35">
      <c r="A461" t="s">
        <v>464</v>
      </c>
      <c r="B461" s="22">
        <v>408.22528999999997</v>
      </c>
      <c r="C461" s="11">
        <f t="shared" si="25"/>
        <v>2.0807799999999474</v>
      </c>
      <c r="D461" s="14">
        <f t="shared" si="23"/>
        <v>269.03994804594981</v>
      </c>
      <c r="E461">
        <v>0</v>
      </c>
      <c r="F461" s="11" t="str">
        <f t="shared" si="22"/>
        <v/>
      </c>
      <c r="H461" s="16">
        <f t="shared" si="24"/>
        <v>40269</v>
      </c>
    </row>
    <row r="462" spans="1:8" x14ac:dyDescent="0.35">
      <c r="A462" t="s">
        <v>465</v>
      </c>
      <c r="B462" s="22">
        <v>410.35090000000002</v>
      </c>
      <c r="C462" s="11">
        <f t="shared" si="25"/>
        <v>2.1256100000000515</v>
      </c>
      <c r="D462" s="14">
        <f t="shared" si="23"/>
        <v>270.44082647747956</v>
      </c>
      <c r="E462">
        <v>0</v>
      </c>
      <c r="F462" s="11" t="str">
        <f t="shared" si="22"/>
        <v/>
      </c>
      <c r="H462" s="16">
        <f t="shared" si="24"/>
        <v>40299</v>
      </c>
    </row>
    <row r="463" spans="1:8" x14ac:dyDescent="0.35">
      <c r="A463" t="s">
        <v>466</v>
      </c>
      <c r="B463" s="22">
        <v>411.97971999999999</v>
      </c>
      <c r="C463" s="11">
        <f t="shared" si="25"/>
        <v>1.628819999999962</v>
      </c>
      <c r="D463" s="14">
        <f t="shared" si="23"/>
        <v>271.51429659045613</v>
      </c>
      <c r="E463">
        <v>0</v>
      </c>
      <c r="F463" s="11" t="str">
        <f t="shared" si="22"/>
        <v/>
      </c>
      <c r="H463" s="16">
        <f t="shared" si="24"/>
        <v>40330</v>
      </c>
    </row>
    <row r="464" spans="1:8" x14ac:dyDescent="0.35">
      <c r="A464" t="s">
        <v>467</v>
      </c>
      <c r="B464" s="22">
        <v>413.27100999999999</v>
      </c>
      <c r="C464" s="11">
        <f t="shared" si="25"/>
        <v>1.2912900000000036</v>
      </c>
      <c r="D464" s="14">
        <f t="shared" si="23"/>
        <v>272.36531832532285</v>
      </c>
      <c r="E464">
        <v>0</v>
      </c>
      <c r="F464" s="11" t="str">
        <f t="shared" si="22"/>
        <v/>
      </c>
      <c r="H464" s="16">
        <f t="shared" si="24"/>
        <v>40360</v>
      </c>
    </row>
    <row r="465" spans="1:8" x14ac:dyDescent="0.35">
      <c r="A465" t="s">
        <v>468</v>
      </c>
      <c r="B465" s="22">
        <v>414.48500000000001</v>
      </c>
      <c r="C465" s="11">
        <f t="shared" si="25"/>
        <v>1.2139900000000239</v>
      </c>
      <c r="D465" s="14">
        <f t="shared" si="23"/>
        <v>273.16539567116365</v>
      </c>
      <c r="E465">
        <v>0</v>
      </c>
      <c r="F465" s="11" t="str">
        <f t="shared" si="22"/>
        <v/>
      </c>
      <c r="H465" s="16">
        <f t="shared" si="24"/>
        <v>40391</v>
      </c>
    </row>
    <row r="466" spans="1:8" x14ac:dyDescent="0.35">
      <c r="A466" t="s">
        <v>469</v>
      </c>
      <c r="B466" s="22">
        <v>415.54142000000002</v>
      </c>
      <c r="C466" s="11">
        <f t="shared" si="25"/>
        <v>1.0564200000000028</v>
      </c>
      <c r="D466" s="14">
        <f t="shared" si="23"/>
        <v>273.861626867214</v>
      </c>
      <c r="E466">
        <v>0</v>
      </c>
      <c r="F466" s="11" t="str">
        <f t="shared" si="22"/>
        <v/>
      </c>
      <c r="H466" s="16">
        <f t="shared" si="24"/>
        <v>40422</v>
      </c>
    </row>
    <row r="467" spans="1:8" x14ac:dyDescent="0.35">
      <c r="A467" t="s">
        <v>470</v>
      </c>
      <c r="B467" s="22">
        <v>416.80790999999999</v>
      </c>
      <c r="C467" s="11">
        <f t="shared" si="25"/>
        <v>1.2664899999999761</v>
      </c>
      <c r="D467" s="14">
        <f t="shared" si="23"/>
        <v>274.6963042185381</v>
      </c>
      <c r="E467">
        <v>0</v>
      </c>
      <c r="F467" s="11" t="str">
        <f t="shared" si="22"/>
        <v/>
      </c>
      <c r="H467" s="16">
        <f t="shared" si="24"/>
        <v>40452</v>
      </c>
    </row>
    <row r="468" spans="1:8" x14ac:dyDescent="0.35">
      <c r="A468" t="s">
        <v>471</v>
      </c>
      <c r="B468" s="22">
        <v>418.21244999999999</v>
      </c>
      <c r="C468" s="11">
        <f t="shared" si="25"/>
        <v>1.4045399999999972</v>
      </c>
      <c r="D468" s="14">
        <f t="shared" si="23"/>
        <v>275.62196310809014</v>
      </c>
      <c r="E468">
        <v>0</v>
      </c>
      <c r="F468" s="11" t="str">
        <f t="shared" si="22"/>
        <v/>
      </c>
      <c r="H468" s="16">
        <f t="shared" si="24"/>
        <v>40483</v>
      </c>
    </row>
    <row r="469" spans="1:8" x14ac:dyDescent="0.35">
      <c r="A469" t="s">
        <v>472</v>
      </c>
      <c r="B469" s="22">
        <v>419.71722999999997</v>
      </c>
      <c r="C469" s="11">
        <f t="shared" si="25"/>
        <v>1.5047799999999825</v>
      </c>
      <c r="D469" s="14">
        <f t="shared" si="23"/>
        <v>276.61368494144489</v>
      </c>
      <c r="E469">
        <v>0</v>
      </c>
      <c r="F469" s="11" t="str">
        <f t="shared" si="22"/>
        <v/>
      </c>
      <c r="H469" s="16">
        <f t="shared" si="24"/>
        <v>40513</v>
      </c>
    </row>
    <row r="470" spans="1:8" x14ac:dyDescent="0.35">
      <c r="A470" t="s">
        <v>473</v>
      </c>
      <c r="B470" s="22">
        <v>421.35068000000001</v>
      </c>
      <c r="C470" s="11">
        <f t="shared" si="25"/>
        <v>1.6334500000000389</v>
      </c>
      <c r="D470" s="14">
        <f t="shared" si="23"/>
        <v>277.69020644538125</v>
      </c>
      <c r="E470">
        <v>0</v>
      </c>
      <c r="F470" s="11" t="str">
        <f t="shared" si="22"/>
        <v/>
      </c>
      <c r="H470" s="16">
        <f t="shared" si="24"/>
        <v>40544</v>
      </c>
    </row>
    <row r="471" spans="1:8" x14ac:dyDescent="0.35">
      <c r="A471" t="s">
        <v>474</v>
      </c>
      <c r="B471" s="22">
        <v>423.37786</v>
      </c>
      <c r="C471" s="11">
        <f t="shared" si="25"/>
        <v>2.0271799999999871</v>
      </c>
      <c r="D471" s="14">
        <f t="shared" si="23"/>
        <v>279.02621480948773</v>
      </c>
      <c r="E471">
        <v>0</v>
      </c>
      <c r="F471" s="11" t="str">
        <f t="shared" si="22"/>
        <v/>
      </c>
      <c r="H471" s="16">
        <f t="shared" si="24"/>
        <v>40575</v>
      </c>
    </row>
    <row r="472" spans="1:8" x14ac:dyDescent="0.35">
      <c r="A472" t="s">
        <v>475</v>
      </c>
      <c r="B472" s="22">
        <v>425.41183999999998</v>
      </c>
      <c r="C472" s="11">
        <f t="shared" si="25"/>
        <v>2.0339799999999855</v>
      </c>
      <c r="D472" s="14">
        <f t="shared" si="23"/>
        <v>280.36670469811395</v>
      </c>
      <c r="E472">
        <v>0</v>
      </c>
      <c r="F472" s="11" t="str">
        <f t="shared" si="22"/>
        <v/>
      </c>
      <c r="H472" s="16">
        <f t="shared" si="24"/>
        <v>40603</v>
      </c>
    </row>
    <row r="473" spans="1:8" x14ac:dyDescent="0.35">
      <c r="A473" t="s">
        <v>476</v>
      </c>
      <c r="B473" s="22">
        <v>426.94430999999997</v>
      </c>
      <c r="C473" s="11">
        <f t="shared" si="25"/>
        <v>1.5324699999999893</v>
      </c>
      <c r="D473" s="14">
        <f t="shared" si="23"/>
        <v>281.37667556293218</v>
      </c>
      <c r="E473">
        <v>0</v>
      </c>
      <c r="F473" s="11" t="str">
        <f t="shared" si="22"/>
        <v/>
      </c>
      <c r="H473" s="16">
        <f t="shared" si="24"/>
        <v>40634</v>
      </c>
    </row>
    <row r="474" spans="1:8" x14ac:dyDescent="0.35">
      <c r="A474" t="s">
        <v>477</v>
      </c>
      <c r="B474" s="22">
        <v>427.96915000000001</v>
      </c>
      <c r="C474" s="11">
        <f t="shared" si="25"/>
        <v>1.0248400000000402</v>
      </c>
      <c r="D474" s="14">
        <f t="shared" si="23"/>
        <v>282.05209403187467</v>
      </c>
      <c r="E474">
        <v>0</v>
      </c>
      <c r="F474" s="11" t="str">
        <f t="shared" si="22"/>
        <v/>
      </c>
      <c r="H474" s="16">
        <f t="shared" si="24"/>
        <v>40664</v>
      </c>
    </row>
    <row r="475" spans="1:8" x14ac:dyDescent="0.35">
      <c r="A475" t="s">
        <v>478</v>
      </c>
      <c r="B475" s="22">
        <v>428.94274999999999</v>
      </c>
      <c r="C475" s="11">
        <f t="shared" si="25"/>
        <v>0.97359999999997626</v>
      </c>
      <c r="D475" s="14">
        <f t="shared" si="23"/>
        <v>282.69374289546556</v>
      </c>
      <c r="E475">
        <v>0</v>
      </c>
      <c r="F475" s="11" t="str">
        <f t="shared" si="22"/>
        <v/>
      </c>
      <c r="H475" s="16">
        <f t="shared" si="24"/>
        <v>40695</v>
      </c>
    </row>
    <row r="476" spans="1:8" x14ac:dyDescent="0.35">
      <c r="A476" t="s">
        <v>479</v>
      </c>
      <c r="B476" s="22">
        <v>430.12603000000001</v>
      </c>
      <c r="C476" s="11">
        <f t="shared" si="25"/>
        <v>1.1832800000000248</v>
      </c>
      <c r="D476" s="14">
        <f t="shared" si="23"/>
        <v>283.47358088571798</v>
      </c>
      <c r="E476">
        <v>0</v>
      </c>
      <c r="F476" s="11" t="str">
        <f t="shared" si="22"/>
        <v/>
      </c>
      <c r="H476" s="16">
        <f t="shared" si="24"/>
        <v>40725</v>
      </c>
    </row>
    <row r="477" spans="1:8" x14ac:dyDescent="0.35">
      <c r="A477" t="s">
        <v>480</v>
      </c>
      <c r="B477" s="22">
        <v>431.53778</v>
      </c>
      <c r="C477" s="11">
        <f t="shared" si="25"/>
        <v>1.4117499999999836</v>
      </c>
      <c r="D477" s="14">
        <f t="shared" si="23"/>
        <v>284.40399150935633</v>
      </c>
      <c r="E477">
        <v>0</v>
      </c>
      <c r="F477" s="11" t="str">
        <f t="shared" si="22"/>
        <v/>
      </c>
      <c r="H477" s="16">
        <f t="shared" si="24"/>
        <v>40756</v>
      </c>
    </row>
    <row r="478" spans="1:8" x14ac:dyDescent="0.35">
      <c r="A478" t="s">
        <v>481</v>
      </c>
      <c r="B478" s="22">
        <v>433.03402999999997</v>
      </c>
      <c r="C478" s="11">
        <f t="shared" si="25"/>
        <v>1.496249999999975</v>
      </c>
      <c r="D478" s="14">
        <f t="shared" si="23"/>
        <v>285.39009166562977</v>
      </c>
      <c r="E478">
        <v>0</v>
      </c>
      <c r="F478" s="11" t="str">
        <f t="shared" si="22"/>
        <v/>
      </c>
      <c r="H478" s="16">
        <f t="shared" si="24"/>
        <v>40787</v>
      </c>
    </row>
    <row r="479" spans="1:8" x14ac:dyDescent="0.35">
      <c r="A479" t="s">
        <v>482</v>
      </c>
      <c r="B479" s="22">
        <v>434.82889999999998</v>
      </c>
      <c r="C479" s="11">
        <f t="shared" si="25"/>
        <v>1.7948700000000031</v>
      </c>
      <c r="D479" s="14">
        <f t="shared" si="23"/>
        <v>286.57299665309199</v>
      </c>
      <c r="E479">
        <v>0</v>
      </c>
      <c r="F479" s="11" t="str">
        <f t="shared" si="22"/>
        <v/>
      </c>
      <c r="H479" s="16">
        <f t="shared" si="24"/>
        <v>40817</v>
      </c>
    </row>
    <row r="480" spans="1:8" x14ac:dyDescent="0.35">
      <c r="A480" t="s">
        <v>483</v>
      </c>
      <c r="B480" s="22">
        <v>436.97241000000002</v>
      </c>
      <c r="C480" s="11">
        <f t="shared" si="25"/>
        <v>2.1435100000000489</v>
      </c>
      <c r="D480" s="14">
        <f t="shared" si="23"/>
        <v>287.98567203887222</v>
      </c>
      <c r="E480">
        <v>0</v>
      </c>
      <c r="F480" s="11" t="str">
        <f t="shared" si="22"/>
        <v/>
      </c>
      <c r="H480" s="16">
        <f t="shared" si="24"/>
        <v>40848</v>
      </c>
    </row>
    <row r="481" spans="1:8" x14ac:dyDescent="0.35">
      <c r="A481" t="s">
        <v>484</v>
      </c>
      <c r="B481" s="22">
        <v>439.54342000000003</v>
      </c>
      <c r="C481" s="11">
        <f t="shared" si="25"/>
        <v>2.5710100000000011</v>
      </c>
      <c r="D481" s="14">
        <f t="shared" si="23"/>
        <v>289.68009032644477</v>
      </c>
      <c r="E481">
        <v>0</v>
      </c>
      <c r="F481" s="11" t="str">
        <f t="shared" si="22"/>
        <v/>
      </c>
      <c r="H481" s="16">
        <f t="shared" si="24"/>
        <v>40878</v>
      </c>
    </row>
    <row r="482" spans="1:8" x14ac:dyDescent="0.35">
      <c r="A482" t="s">
        <v>485</v>
      </c>
      <c r="B482" s="22">
        <v>442.40821</v>
      </c>
      <c r="C482" s="11">
        <f t="shared" si="25"/>
        <v>2.8647899999999709</v>
      </c>
      <c r="D482" s="14">
        <f t="shared" si="23"/>
        <v>291.56812365422456</v>
      </c>
      <c r="E482">
        <v>0</v>
      </c>
      <c r="F482" s="11" t="str">
        <f t="shared" si="22"/>
        <v/>
      </c>
      <c r="H482" s="16">
        <f t="shared" si="24"/>
        <v>40909</v>
      </c>
    </row>
    <row r="483" spans="1:8" x14ac:dyDescent="0.35">
      <c r="A483" t="s">
        <v>486</v>
      </c>
      <c r="B483" s="22">
        <v>445.85307999999998</v>
      </c>
      <c r="C483" s="11">
        <f t="shared" si="25"/>
        <v>3.4448699999999803</v>
      </c>
      <c r="D483" s="14">
        <f t="shared" si="23"/>
        <v>293.83845738544693</v>
      </c>
      <c r="E483">
        <v>0</v>
      </c>
      <c r="F483" s="11" t="str">
        <f t="shared" ref="F483:F546" si="26">IF(MOD(INT(LEFT(A483,4)),4)=0,IF(RIGHT(A483,3)="Jul",_xlfn.CONCAT("'",RIGHT(LEFT(A483,4),2)),""),"")</f>
        <v/>
      </c>
      <c r="H483" s="16">
        <f t="shared" si="24"/>
        <v>40940</v>
      </c>
    </row>
    <row r="484" spans="1:8" x14ac:dyDescent="0.35">
      <c r="A484" t="s">
        <v>487</v>
      </c>
      <c r="B484" s="22">
        <v>448.47348</v>
      </c>
      <c r="C484" s="11">
        <f t="shared" si="25"/>
        <v>2.6204000000000178</v>
      </c>
      <c r="D484" s="14">
        <f t="shared" ref="D484:D547" si="27">D$98*(B484/B$98)</f>
        <v>295.56542604008274</v>
      </c>
      <c r="E484">
        <v>0</v>
      </c>
      <c r="F484" s="11" t="str">
        <f t="shared" si="26"/>
        <v/>
      </c>
      <c r="H484" s="16">
        <f t="shared" ref="H484:H547" si="28">EDATE(H483, 1)</f>
        <v>40969</v>
      </c>
    </row>
    <row r="485" spans="1:8" x14ac:dyDescent="0.35">
      <c r="A485" t="s">
        <v>488</v>
      </c>
      <c r="B485" s="22">
        <v>450.58805999999998</v>
      </c>
      <c r="C485" s="11">
        <f t="shared" si="25"/>
        <v>2.1145799999999895</v>
      </c>
      <c r="D485" s="14">
        <f t="shared" si="27"/>
        <v>296.95903517522231</v>
      </c>
      <c r="E485">
        <v>0</v>
      </c>
      <c r="F485" s="11" t="str">
        <f t="shared" si="26"/>
        <v/>
      </c>
      <c r="H485" s="16">
        <f t="shared" si="28"/>
        <v>41000</v>
      </c>
    </row>
    <row r="486" spans="1:8" x14ac:dyDescent="0.35">
      <c r="A486" t="s">
        <v>489</v>
      </c>
      <c r="B486" s="22">
        <v>452.46152999999998</v>
      </c>
      <c r="C486" s="11">
        <f t="shared" si="25"/>
        <v>1.8734699999999975</v>
      </c>
      <c r="D486" s="14">
        <f t="shared" si="27"/>
        <v>298.19374131375099</v>
      </c>
      <c r="E486">
        <v>0</v>
      </c>
      <c r="F486" s="11" t="str">
        <f t="shared" si="26"/>
        <v/>
      </c>
      <c r="H486" s="16">
        <f t="shared" si="28"/>
        <v>41030</v>
      </c>
    </row>
    <row r="487" spans="1:8" x14ac:dyDescent="0.35">
      <c r="A487" t="s">
        <v>490</v>
      </c>
      <c r="B487" s="22">
        <v>454.48755999999997</v>
      </c>
      <c r="C487" s="11">
        <f t="shared" si="25"/>
        <v>2.0260299999999916</v>
      </c>
      <c r="D487" s="14">
        <f t="shared" si="27"/>
        <v>299.52899177297547</v>
      </c>
      <c r="E487">
        <v>0</v>
      </c>
      <c r="F487" s="11" t="str">
        <f t="shared" si="26"/>
        <v/>
      </c>
      <c r="H487" s="16">
        <f t="shared" si="28"/>
        <v>41061</v>
      </c>
    </row>
    <row r="488" spans="1:8" x14ac:dyDescent="0.35">
      <c r="A488" t="s">
        <v>491</v>
      </c>
      <c r="B488" s="22">
        <v>456.72642999999999</v>
      </c>
      <c r="C488" s="11">
        <f t="shared" si="25"/>
        <v>2.2388700000000199</v>
      </c>
      <c r="D488" s="14">
        <f t="shared" si="27"/>
        <v>301.00451394966774</v>
      </c>
      <c r="E488">
        <v>0</v>
      </c>
      <c r="F488" s="11" t="str">
        <f t="shared" si="26"/>
        <v>'12</v>
      </c>
      <c r="H488" s="16">
        <f t="shared" si="28"/>
        <v>41091</v>
      </c>
    </row>
    <row r="489" spans="1:8" x14ac:dyDescent="0.35">
      <c r="A489" t="s">
        <v>492</v>
      </c>
      <c r="B489" s="22">
        <v>459.38677000000001</v>
      </c>
      <c r="C489" s="11">
        <f t="shared" si="25"/>
        <v>2.6603400000000192</v>
      </c>
      <c r="D489" s="14">
        <f t="shared" si="27"/>
        <v>302.75780497037977</v>
      </c>
      <c r="E489">
        <v>0</v>
      </c>
      <c r="F489" s="11" t="str">
        <f t="shared" si="26"/>
        <v/>
      </c>
      <c r="H489" s="16">
        <f t="shared" si="28"/>
        <v>41122</v>
      </c>
    </row>
    <row r="490" spans="1:8" x14ac:dyDescent="0.35">
      <c r="A490" t="s">
        <v>493</v>
      </c>
      <c r="B490" s="22">
        <v>462.10658999999998</v>
      </c>
      <c r="C490" s="11">
        <f t="shared" si="25"/>
        <v>2.7198199999999702</v>
      </c>
      <c r="D490" s="14">
        <f t="shared" si="27"/>
        <v>304.55029614968498</v>
      </c>
      <c r="E490">
        <v>0</v>
      </c>
      <c r="F490" s="11" t="str">
        <f t="shared" si="26"/>
        <v/>
      </c>
      <c r="H490" s="16">
        <f t="shared" si="28"/>
        <v>41153</v>
      </c>
    </row>
    <row r="491" spans="1:8" x14ac:dyDescent="0.35">
      <c r="A491" t="s">
        <v>494</v>
      </c>
      <c r="B491" s="22">
        <v>464.83539999999999</v>
      </c>
      <c r="C491" s="11">
        <f t="shared" si="25"/>
        <v>2.7288100000000099</v>
      </c>
      <c r="D491" s="14">
        <f t="shared" si="27"/>
        <v>306.34871216802446</v>
      </c>
      <c r="E491">
        <v>0</v>
      </c>
      <c r="F491" s="11" t="str">
        <f t="shared" si="26"/>
        <v/>
      </c>
      <c r="H491" s="16">
        <f t="shared" si="28"/>
        <v>41183</v>
      </c>
    </row>
    <row r="492" spans="1:8" x14ac:dyDescent="0.35">
      <c r="A492" t="s">
        <v>495</v>
      </c>
      <c r="B492" s="22">
        <v>467.28037</v>
      </c>
      <c r="C492" s="11">
        <f t="shared" si="25"/>
        <v>2.4449700000000121</v>
      </c>
      <c r="D492" s="14">
        <f t="shared" si="27"/>
        <v>307.96006408052824</v>
      </c>
      <c r="E492">
        <v>0</v>
      </c>
      <c r="F492" s="11" t="str">
        <f t="shared" si="26"/>
        <v/>
      </c>
      <c r="H492" s="16">
        <f t="shared" si="28"/>
        <v>41214</v>
      </c>
    </row>
    <row r="493" spans="1:8" x14ac:dyDescent="0.35">
      <c r="A493" t="s">
        <v>496</v>
      </c>
      <c r="B493" s="22">
        <v>469.28724</v>
      </c>
      <c r="C493" s="11">
        <f t="shared" si="25"/>
        <v>2.0068699999999922</v>
      </c>
      <c r="D493" s="14">
        <f t="shared" si="27"/>
        <v>309.28268718537061</v>
      </c>
      <c r="E493">
        <v>0</v>
      </c>
      <c r="F493" s="11" t="str">
        <f t="shared" si="26"/>
        <v/>
      </c>
      <c r="H493" s="16">
        <f t="shared" si="28"/>
        <v>41244</v>
      </c>
    </row>
    <row r="494" spans="1:8" x14ac:dyDescent="0.35">
      <c r="A494" t="s">
        <v>497</v>
      </c>
      <c r="B494" s="22">
        <v>470.71239020000002</v>
      </c>
      <c r="C494" s="11">
        <f t="shared" si="25"/>
        <v>1.4251502000000187</v>
      </c>
      <c r="D494" s="14">
        <f t="shared" si="27"/>
        <v>310.22192918031334</v>
      </c>
      <c r="E494">
        <v>0</v>
      </c>
      <c r="F494" s="11" t="str">
        <f t="shared" si="26"/>
        <v/>
      </c>
      <c r="H494" s="16">
        <f t="shared" si="28"/>
        <v>41275</v>
      </c>
    </row>
    <row r="495" spans="1:8" x14ac:dyDescent="0.35">
      <c r="A495" t="s">
        <v>498</v>
      </c>
      <c r="B495" s="22">
        <v>472.69619069999999</v>
      </c>
      <c r="C495" s="11">
        <f t="shared" si="25"/>
        <v>1.9838004999999725</v>
      </c>
      <c r="D495" s="14">
        <f t="shared" si="27"/>
        <v>311.52934838369862</v>
      </c>
      <c r="E495">
        <v>0</v>
      </c>
      <c r="F495" s="11" t="str">
        <f t="shared" si="26"/>
        <v/>
      </c>
      <c r="H495" s="16">
        <f t="shared" si="28"/>
        <v>41306</v>
      </c>
    </row>
    <row r="496" spans="1:8" x14ac:dyDescent="0.35">
      <c r="A496" t="s">
        <v>499</v>
      </c>
      <c r="B496" s="22">
        <v>474.79784949999998</v>
      </c>
      <c r="C496" s="11">
        <f t="shared" si="25"/>
        <v>2.1016587999999956</v>
      </c>
      <c r="D496" s="14">
        <f t="shared" si="27"/>
        <v>312.91444183139345</v>
      </c>
      <c r="E496">
        <v>0</v>
      </c>
      <c r="F496" s="11" t="str">
        <f t="shared" si="26"/>
        <v/>
      </c>
      <c r="H496" s="16">
        <f t="shared" si="28"/>
        <v>41334</v>
      </c>
    </row>
    <row r="497" spans="1:8" x14ac:dyDescent="0.35">
      <c r="A497" t="s">
        <v>500</v>
      </c>
      <c r="B497" s="22">
        <v>477.15440969999997</v>
      </c>
      <c r="C497" s="11">
        <f t="shared" si="25"/>
        <v>2.3565601999999899</v>
      </c>
      <c r="D497" s="14">
        <f t="shared" si="27"/>
        <v>314.46752746647292</v>
      </c>
      <c r="E497">
        <v>0</v>
      </c>
      <c r="F497" s="11" t="str">
        <f t="shared" si="26"/>
        <v/>
      </c>
      <c r="H497" s="16">
        <f t="shared" si="28"/>
        <v>41365</v>
      </c>
    </row>
    <row r="498" spans="1:8" x14ac:dyDescent="0.35">
      <c r="A498" t="s">
        <v>501</v>
      </c>
      <c r="B498" s="22">
        <v>479.3110183</v>
      </c>
      <c r="C498" s="11">
        <f t="shared" si="25"/>
        <v>2.1566086000000269</v>
      </c>
      <c r="D498" s="14">
        <f t="shared" si="27"/>
        <v>315.88883545476403</v>
      </c>
      <c r="E498">
        <v>0</v>
      </c>
      <c r="F498" s="11" t="str">
        <f t="shared" si="26"/>
        <v/>
      </c>
      <c r="H498" s="16">
        <f t="shared" si="28"/>
        <v>41395</v>
      </c>
    </row>
    <row r="499" spans="1:8" x14ac:dyDescent="0.35">
      <c r="A499" t="s">
        <v>502</v>
      </c>
      <c r="B499" s="22">
        <v>481.55078529999997</v>
      </c>
      <c r="C499" s="11">
        <f t="shared" si="25"/>
        <v>2.2397669999999721</v>
      </c>
      <c r="D499" s="14">
        <f t="shared" si="27"/>
        <v>317.36494879726422</v>
      </c>
      <c r="E499">
        <v>0</v>
      </c>
      <c r="F499" s="11" t="str">
        <f t="shared" si="26"/>
        <v/>
      </c>
      <c r="H499" s="16">
        <f t="shared" si="28"/>
        <v>41426</v>
      </c>
    </row>
    <row r="500" spans="1:8" x14ac:dyDescent="0.35">
      <c r="A500" t="s">
        <v>503</v>
      </c>
      <c r="B500" s="22">
        <v>483.51095129999999</v>
      </c>
      <c r="C500" s="11">
        <f t="shared" si="25"/>
        <v>1.9601660000000152</v>
      </c>
      <c r="D500" s="14">
        <f t="shared" si="27"/>
        <v>318.65679173722867</v>
      </c>
      <c r="E500">
        <v>0</v>
      </c>
      <c r="F500" s="11" t="str">
        <f t="shared" si="26"/>
        <v/>
      </c>
      <c r="H500" s="16">
        <f t="shared" si="28"/>
        <v>41456</v>
      </c>
    </row>
    <row r="501" spans="1:8" x14ac:dyDescent="0.35">
      <c r="A501" t="s">
        <v>504</v>
      </c>
      <c r="B501" s="22">
        <v>485.4816318</v>
      </c>
      <c r="C501" s="11">
        <f t="shared" si="25"/>
        <v>1.9706805000000145</v>
      </c>
      <c r="D501" s="14">
        <f t="shared" si="27"/>
        <v>319.95556423448181</v>
      </c>
      <c r="E501">
        <v>0</v>
      </c>
      <c r="F501" s="11" t="str">
        <f t="shared" si="26"/>
        <v/>
      </c>
      <c r="H501" s="16">
        <f t="shared" si="28"/>
        <v>41487</v>
      </c>
    </row>
    <row r="502" spans="1:8" x14ac:dyDescent="0.35">
      <c r="A502" t="s">
        <v>505</v>
      </c>
      <c r="B502" s="22">
        <v>487.42013480000003</v>
      </c>
      <c r="C502" s="11">
        <f t="shared" si="25"/>
        <v>1.9385030000000256</v>
      </c>
      <c r="D502" s="14">
        <f t="shared" si="27"/>
        <v>321.23313022361225</v>
      </c>
      <c r="E502">
        <v>0</v>
      </c>
      <c r="F502" s="11" t="str">
        <f t="shared" si="26"/>
        <v/>
      </c>
      <c r="H502" s="16">
        <f t="shared" si="28"/>
        <v>41518</v>
      </c>
    </row>
    <row r="503" spans="1:8" x14ac:dyDescent="0.35">
      <c r="A503" t="s">
        <v>506</v>
      </c>
      <c r="B503" s="22">
        <v>489.31941010000003</v>
      </c>
      <c r="C503" s="11">
        <f t="shared" si="25"/>
        <v>1.8992752999999993</v>
      </c>
      <c r="D503" s="14">
        <f t="shared" si="27"/>
        <v>322.48484328635993</v>
      </c>
      <c r="E503">
        <v>0</v>
      </c>
      <c r="F503" s="11" t="str">
        <f t="shared" si="26"/>
        <v/>
      </c>
      <c r="H503" s="16">
        <f t="shared" si="28"/>
        <v>41548</v>
      </c>
    </row>
    <row r="504" spans="1:8" x14ac:dyDescent="0.35">
      <c r="A504" t="s">
        <v>507</v>
      </c>
      <c r="B504" s="22">
        <v>491.61725469999999</v>
      </c>
      <c r="C504" s="11">
        <f t="shared" si="25"/>
        <v>2.2978445999999622</v>
      </c>
      <c r="D504" s="14">
        <f t="shared" si="27"/>
        <v>323.99923253892598</v>
      </c>
      <c r="E504">
        <v>0</v>
      </c>
      <c r="F504" s="11" t="str">
        <f t="shared" si="26"/>
        <v/>
      </c>
      <c r="H504" s="16">
        <f t="shared" si="28"/>
        <v>41579</v>
      </c>
    </row>
    <row r="505" spans="1:8" x14ac:dyDescent="0.35">
      <c r="A505" t="s">
        <v>508</v>
      </c>
      <c r="B505" s="22">
        <v>493.88265999999999</v>
      </c>
      <c r="C505" s="11">
        <f t="shared" si="25"/>
        <v>2.2654052999999976</v>
      </c>
      <c r="D505" s="14">
        <f t="shared" si="27"/>
        <v>325.49224274467542</v>
      </c>
      <c r="E505">
        <v>0</v>
      </c>
      <c r="F505" s="11" t="str">
        <f t="shared" si="26"/>
        <v/>
      </c>
      <c r="H505" s="17">
        <f t="shared" si="28"/>
        <v>41609</v>
      </c>
    </row>
    <row r="506" spans="1:8" x14ac:dyDescent="0.35">
      <c r="A506" t="s">
        <v>509</v>
      </c>
      <c r="B506" s="22">
        <v>496.23376580000001</v>
      </c>
      <c r="C506" s="11">
        <f t="shared" si="25"/>
        <v>2.3511058000000276</v>
      </c>
      <c r="D506" s="14">
        <f t="shared" si="27"/>
        <v>327.04173366985191</v>
      </c>
      <c r="E506">
        <v>0</v>
      </c>
      <c r="F506" s="11" t="str">
        <f t="shared" si="26"/>
        <v/>
      </c>
      <c r="H506" s="16">
        <f t="shared" si="28"/>
        <v>41640</v>
      </c>
    </row>
    <row r="507" spans="1:8" x14ac:dyDescent="0.35">
      <c r="A507" t="s">
        <v>510</v>
      </c>
      <c r="B507" s="22">
        <v>498.73679509999999</v>
      </c>
      <c r="C507" s="11">
        <f t="shared" si="25"/>
        <v>2.5030292999999801</v>
      </c>
      <c r="D507" s="14">
        <f t="shared" si="27"/>
        <v>328.6913494318481</v>
      </c>
      <c r="E507">
        <v>0</v>
      </c>
      <c r="F507" s="11" t="str">
        <f t="shared" si="26"/>
        <v/>
      </c>
      <c r="H507" s="16">
        <f t="shared" si="28"/>
        <v>41671</v>
      </c>
    </row>
    <row r="508" spans="1:8" x14ac:dyDescent="0.35">
      <c r="A508" t="s">
        <v>511</v>
      </c>
      <c r="B508" s="22">
        <v>501.46622439999999</v>
      </c>
      <c r="C508" s="11">
        <f t="shared" si="25"/>
        <v>2.7294292999999925</v>
      </c>
      <c r="D508" s="14">
        <f t="shared" si="27"/>
        <v>330.49017359844271</v>
      </c>
      <c r="E508">
        <v>0</v>
      </c>
      <c r="F508" s="11" t="str">
        <f t="shared" si="26"/>
        <v/>
      </c>
      <c r="H508" s="16">
        <f t="shared" si="28"/>
        <v>41699</v>
      </c>
    </row>
    <row r="509" spans="1:8" x14ac:dyDescent="0.35">
      <c r="A509" t="s">
        <v>512</v>
      </c>
      <c r="B509" s="22">
        <v>504.36002439999999</v>
      </c>
      <c r="C509" s="11">
        <f t="shared" si="25"/>
        <v>2.8937999999999988</v>
      </c>
      <c r="D509" s="14">
        <f t="shared" si="27"/>
        <v>332.39732590068093</v>
      </c>
      <c r="E509">
        <v>0</v>
      </c>
      <c r="F509" s="11" t="str">
        <f t="shared" si="26"/>
        <v/>
      </c>
      <c r="H509" s="16">
        <f t="shared" si="28"/>
        <v>41730</v>
      </c>
    </row>
    <row r="510" spans="1:8" x14ac:dyDescent="0.35">
      <c r="A510" t="s">
        <v>513</v>
      </c>
      <c r="B510" s="22">
        <v>507.2299137</v>
      </c>
      <c r="C510" s="11">
        <f t="shared" si="25"/>
        <v>2.8698893000000112</v>
      </c>
      <c r="D510" s="14">
        <f t="shared" si="27"/>
        <v>334.2887199105171</v>
      </c>
      <c r="E510">
        <v>0</v>
      </c>
      <c r="F510" s="11" t="str">
        <f t="shared" si="26"/>
        <v/>
      </c>
      <c r="H510" s="16">
        <f t="shared" si="28"/>
        <v>41760</v>
      </c>
    </row>
    <row r="511" spans="1:8" x14ac:dyDescent="0.35">
      <c r="A511" t="s">
        <v>514</v>
      </c>
      <c r="B511" s="22">
        <v>509.663115</v>
      </c>
      <c r="C511" s="11">
        <f t="shared" si="25"/>
        <v>2.4332013000000074</v>
      </c>
      <c r="D511" s="14">
        <f t="shared" si="27"/>
        <v>335.89231568807747</v>
      </c>
      <c r="E511">
        <v>0</v>
      </c>
      <c r="F511" s="11" t="str">
        <f t="shared" si="26"/>
        <v/>
      </c>
      <c r="H511" s="16">
        <f t="shared" si="28"/>
        <v>41791</v>
      </c>
    </row>
    <row r="512" spans="1:8" x14ac:dyDescent="0.35">
      <c r="A512" t="s">
        <v>515</v>
      </c>
      <c r="B512" s="22">
        <v>512.13509209999995</v>
      </c>
      <c r="C512" s="11">
        <f t="shared" si="25"/>
        <v>2.4719770999999469</v>
      </c>
      <c r="D512" s="14">
        <f t="shared" si="27"/>
        <v>337.52146656835424</v>
      </c>
      <c r="E512">
        <v>0</v>
      </c>
      <c r="F512" s="11" t="str">
        <f t="shared" si="26"/>
        <v/>
      </c>
      <c r="H512" s="16">
        <f t="shared" si="28"/>
        <v>41821</v>
      </c>
    </row>
    <row r="513" spans="1:8" x14ac:dyDescent="0.35">
      <c r="A513" t="s">
        <v>516</v>
      </c>
      <c r="B513" s="22">
        <v>514.78185210000004</v>
      </c>
      <c r="C513" s="11">
        <f t="shared" si="25"/>
        <v>2.6467600000000857</v>
      </c>
      <c r="D513" s="14">
        <f t="shared" si="27"/>
        <v>339.26580772098134</v>
      </c>
      <c r="E513">
        <v>0</v>
      </c>
      <c r="F513" s="11" t="str">
        <f t="shared" si="26"/>
        <v/>
      </c>
      <c r="H513" s="16">
        <f t="shared" si="28"/>
        <v>41852</v>
      </c>
    </row>
    <row r="514" spans="1:8" x14ac:dyDescent="0.35">
      <c r="A514" t="s">
        <v>517</v>
      </c>
      <c r="B514" s="22">
        <v>517.58175540000002</v>
      </c>
      <c r="C514" s="11">
        <f t="shared" si="25"/>
        <v>2.7999032999999827</v>
      </c>
      <c r="D514" s="14">
        <f t="shared" si="27"/>
        <v>341.11107761684127</v>
      </c>
      <c r="E514">
        <v>0</v>
      </c>
      <c r="F514" s="11" t="str">
        <f t="shared" si="26"/>
        <v/>
      </c>
      <c r="H514" s="17">
        <f t="shared" si="28"/>
        <v>41883</v>
      </c>
    </row>
    <row r="515" spans="1:8" x14ac:dyDescent="0.35">
      <c r="A515" t="s">
        <v>518</v>
      </c>
      <c r="B515" s="22">
        <v>520.58508810000001</v>
      </c>
      <c r="C515" s="11">
        <f t="shared" si="25"/>
        <v>3.0033326999999872</v>
      </c>
      <c r="D515" s="14">
        <f t="shared" si="27"/>
        <v>343.09041719566233</v>
      </c>
      <c r="E515">
        <v>0</v>
      </c>
      <c r="F515" s="11" t="str">
        <f t="shared" si="26"/>
        <v/>
      </c>
      <c r="H515" s="16">
        <f t="shared" si="28"/>
        <v>41913</v>
      </c>
    </row>
    <row r="516" spans="1:8" x14ac:dyDescent="0.35">
      <c r="A516" t="s">
        <v>519</v>
      </c>
      <c r="B516" s="22">
        <v>523.87648049999996</v>
      </c>
      <c r="C516" s="11">
        <f t="shared" ref="C516:C579" si="29">B516-B515</f>
        <v>3.2913923999999497</v>
      </c>
      <c r="D516" s="14">
        <f t="shared" si="27"/>
        <v>345.25960186399783</v>
      </c>
      <c r="E516">
        <v>0</v>
      </c>
      <c r="F516" s="11" t="str">
        <f t="shared" si="26"/>
        <v/>
      </c>
      <c r="H516" s="16">
        <f t="shared" si="28"/>
        <v>41944</v>
      </c>
    </row>
    <row r="517" spans="1:8" x14ac:dyDescent="0.35">
      <c r="A517" t="s">
        <v>520</v>
      </c>
      <c r="B517" s="22">
        <v>526.58600100000001</v>
      </c>
      <c r="C517" s="11">
        <f t="shared" si="29"/>
        <v>2.7095205000000533</v>
      </c>
      <c r="D517" s="14">
        <f t="shared" si="27"/>
        <v>347.04530518127501</v>
      </c>
      <c r="E517">
        <v>0</v>
      </c>
      <c r="F517" s="11" t="str">
        <f t="shared" si="26"/>
        <v/>
      </c>
      <c r="H517" s="16">
        <f t="shared" si="28"/>
        <v>41974</v>
      </c>
    </row>
    <row r="518" spans="1:8" x14ac:dyDescent="0.35">
      <c r="A518" t="s">
        <v>521</v>
      </c>
      <c r="B518" s="22">
        <v>528.87568669999996</v>
      </c>
      <c r="C518" s="11">
        <f t="shared" si="29"/>
        <v>2.28968569999995</v>
      </c>
      <c r="D518" s="14">
        <f t="shared" si="27"/>
        <v>348.55431732936989</v>
      </c>
      <c r="E518">
        <v>0</v>
      </c>
      <c r="F518" s="11" t="str">
        <f t="shared" si="26"/>
        <v/>
      </c>
      <c r="H518" s="16">
        <f t="shared" si="28"/>
        <v>42005</v>
      </c>
    </row>
    <row r="519" spans="1:8" x14ac:dyDescent="0.35">
      <c r="A519" t="s">
        <v>522</v>
      </c>
      <c r="B519" s="22">
        <v>530.44216219999998</v>
      </c>
      <c r="C519" s="11">
        <f t="shared" si="29"/>
        <v>1.5664755000000241</v>
      </c>
      <c r="D519" s="14">
        <f t="shared" si="27"/>
        <v>349.58669944154929</v>
      </c>
      <c r="E519">
        <v>0</v>
      </c>
      <c r="F519" s="11" t="str">
        <f t="shared" si="26"/>
        <v/>
      </c>
      <c r="H519" s="16">
        <f t="shared" si="28"/>
        <v>42036</v>
      </c>
    </row>
    <row r="520" spans="1:8" x14ac:dyDescent="0.35">
      <c r="A520" t="s">
        <v>523</v>
      </c>
      <c r="B520" s="22">
        <v>531.58539089999999</v>
      </c>
      <c r="C520" s="11">
        <f t="shared" si="29"/>
        <v>1.1432287000000088</v>
      </c>
      <c r="D520" s="14">
        <f t="shared" si="27"/>
        <v>350.34014171371388</v>
      </c>
      <c r="E520">
        <v>0</v>
      </c>
      <c r="F520" s="11" t="str">
        <f t="shared" si="26"/>
        <v/>
      </c>
      <c r="H520" s="16">
        <f t="shared" si="28"/>
        <v>42064</v>
      </c>
    </row>
    <row r="521" spans="1:8" x14ac:dyDescent="0.35">
      <c r="A521" t="s">
        <v>524</v>
      </c>
      <c r="B521" s="22">
        <v>533.08499140000004</v>
      </c>
      <c r="C521" s="11">
        <f t="shared" si="29"/>
        <v>1.4996005000000423</v>
      </c>
      <c r="D521" s="14">
        <f t="shared" si="27"/>
        <v>351.32845000938488</v>
      </c>
      <c r="E521">
        <v>0</v>
      </c>
      <c r="F521" s="11" t="str">
        <f t="shared" si="26"/>
        <v/>
      </c>
      <c r="H521" s="16">
        <f t="shared" si="28"/>
        <v>42095</v>
      </c>
    </row>
    <row r="522" spans="1:8" x14ac:dyDescent="0.35">
      <c r="A522" t="s">
        <v>525</v>
      </c>
      <c r="B522" s="22">
        <v>534.75820439999995</v>
      </c>
      <c r="C522" s="11">
        <f t="shared" si="29"/>
        <v>1.6732129999999188</v>
      </c>
      <c r="D522" s="14">
        <f t="shared" si="27"/>
        <v>352.43117722795034</v>
      </c>
      <c r="E522">
        <v>0</v>
      </c>
      <c r="F522" s="11" t="str">
        <f t="shared" si="26"/>
        <v/>
      </c>
      <c r="H522" s="16">
        <f t="shared" si="28"/>
        <v>42125</v>
      </c>
    </row>
    <row r="523" spans="1:8" x14ac:dyDescent="0.35">
      <c r="A523" t="s">
        <v>526</v>
      </c>
      <c r="B523" s="22">
        <v>536.50997189999998</v>
      </c>
      <c r="C523" s="11">
        <f t="shared" si="29"/>
        <v>1.7517675000000281</v>
      </c>
      <c r="D523" s="14">
        <f t="shared" si="27"/>
        <v>353.58567561091087</v>
      </c>
      <c r="E523">
        <v>0</v>
      </c>
      <c r="F523" s="11" t="str">
        <f t="shared" si="26"/>
        <v/>
      </c>
      <c r="H523" s="16">
        <f t="shared" si="28"/>
        <v>42156</v>
      </c>
    </row>
    <row r="524" spans="1:8" x14ac:dyDescent="0.35">
      <c r="A524" t="s">
        <v>527</v>
      </c>
      <c r="B524" s="22">
        <v>537.90567780000003</v>
      </c>
      <c r="C524" s="11">
        <f t="shared" si="29"/>
        <v>1.3957059000000527</v>
      </c>
      <c r="D524" s="14">
        <f t="shared" si="27"/>
        <v>354.50551240696882</v>
      </c>
      <c r="E524">
        <v>0</v>
      </c>
      <c r="F524" s="11" t="str">
        <f t="shared" si="26"/>
        <v/>
      </c>
      <c r="H524" s="16">
        <f t="shared" si="28"/>
        <v>42186</v>
      </c>
    </row>
    <row r="525" spans="1:8" x14ac:dyDescent="0.35">
      <c r="A525" t="s">
        <v>528</v>
      </c>
      <c r="B525" s="22">
        <v>539.20109049999996</v>
      </c>
      <c r="C525" s="11">
        <f t="shared" si="29"/>
        <v>1.2954126999999289</v>
      </c>
      <c r="D525" s="14">
        <f t="shared" si="27"/>
        <v>355.3592511978851</v>
      </c>
      <c r="E525">
        <v>0</v>
      </c>
      <c r="F525" s="11" t="str">
        <f t="shared" si="26"/>
        <v/>
      </c>
      <c r="H525" s="16">
        <f t="shared" si="28"/>
        <v>42217</v>
      </c>
    </row>
    <row r="526" spans="1:8" x14ac:dyDescent="0.35">
      <c r="A526" t="s">
        <v>529</v>
      </c>
      <c r="B526" s="22">
        <v>540.42506930000002</v>
      </c>
      <c r="C526" s="11">
        <f t="shared" si="29"/>
        <v>1.2239788000000544</v>
      </c>
      <c r="D526" s="14">
        <f t="shared" si="27"/>
        <v>356.16591163962642</v>
      </c>
      <c r="E526">
        <v>0</v>
      </c>
      <c r="F526" s="11" t="str">
        <f t="shared" si="26"/>
        <v/>
      </c>
      <c r="H526" s="16">
        <f t="shared" si="28"/>
        <v>42248</v>
      </c>
    </row>
    <row r="527" spans="1:8" x14ac:dyDescent="0.35">
      <c r="A527" t="s">
        <v>530</v>
      </c>
      <c r="B527" s="22">
        <v>541.55087460000004</v>
      </c>
      <c r="C527" s="11">
        <f t="shared" si="29"/>
        <v>1.1258053000000245</v>
      </c>
      <c r="D527" s="14">
        <f t="shared" si="27"/>
        <v>356.90787105968548</v>
      </c>
      <c r="E527">
        <v>0</v>
      </c>
      <c r="F527" s="11" t="str">
        <f t="shared" si="26"/>
        <v/>
      </c>
      <c r="H527" s="16">
        <f t="shared" si="28"/>
        <v>42278</v>
      </c>
    </row>
    <row r="528" spans="1:8" x14ac:dyDescent="0.35">
      <c r="A528" t="s">
        <v>531</v>
      </c>
      <c r="B528" s="22">
        <v>542.56444160000001</v>
      </c>
      <c r="C528" s="11">
        <f t="shared" si="29"/>
        <v>1.0135669999999664</v>
      </c>
      <c r="D528" s="14">
        <f t="shared" si="27"/>
        <v>357.57586008364103</v>
      </c>
      <c r="E528">
        <v>0</v>
      </c>
      <c r="F528" s="11" t="str">
        <f t="shared" si="26"/>
        <v/>
      </c>
      <c r="H528" s="16">
        <f t="shared" si="28"/>
        <v>42309</v>
      </c>
    </row>
    <row r="529" spans="1:8" x14ac:dyDescent="0.35">
      <c r="A529" t="s">
        <v>532</v>
      </c>
      <c r="B529" s="22">
        <v>543.65681340000003</v>
      </c>
      <c r="C529" s="11">
        <f t="shared" si="29"/>
        <v>1.0923718000000235</v>
      </c>
      <c r="D529" s="14">
        <f t="shared" si="27"/>
        <v>358.29578523163678</v>
      </c>
      <c r="E529">
        <v>0</v>
      </c>
      <c r="F529" s="11" t="str">
        <f t="shared" si="26"/>
        <v/>
      </c>
      <c r="H529" s="16">
        <f t="shared" si="28"/>
        <v>42339</v>
      </c>
    </row>
    <row r="530" spans="1:8" x14ac:dyDescent="0.35">
      <c r="A530" t="s">
        <v>533</v>
      </c>
      <c r="B530" s="22">
        <v>545.05572789999997</v>
      </c>
      <c r="C530" s="11">
        <f t="shared" si="29"/>
        <v>1.3989144999999326</v>
      </c>
      <c r="D530" s="14">
        <f t="shared" si="27"/>
        <v>359.2177366482203</v>
      </c>
      <c r="E530">
        <v>0</v>
      </c>
      <c r="F530" s="11" t="str">
        <f t="shared" si="26"/>
        <v/>
      </c>
      <c r="H530" s="16">
        <f t="shared" si="28"/>
        <v>42370</v>
      </c>
    </row>
    <row r="531" spans="1:8" x14ac:dyDescent="0.35">
      <c r="A531" t="s">
        <v>534</v>
      </c>
      <c r="B531" s="22">
        <v>546.01122429999998</v>
      </c>
      <c r="C531" s="11">
        <f t="shared" si="29"/>
        <v>0.95549640000001546</v>
      </c>
      <c r="D531" s="14">
        <f t="shared" si="27"/>
        <v>359.84745437544416</v>
      </c>
      <c r="E531">
        <v>0</v>
      </c>
      <c r="F531" s="11" t="str">
        <f t="shared" si="26"/>
        <v/>
      </c>
      <c r="H531" s="16">
        <f t="shared" si="28"/>
        <v>42401</v>
      </c>
    </row>
    <row r="532" spans="1:8" x14ac:dyDescent="0.35">
      <c r="A532" t="s">
        <v>535</v>
      </c>
      <c r="B532" s="22">
        <v>546.98162409999998</v>
      </c>
      <c r="C532" s="11">
        <f t="shared" si="29"/>
        <v>0.97039979999999559</v>
      </c>
      <c r="D532" s="14">
        <f t="shared" si="27"/>
        <v>360.48699415451028</v>
      </c>
      <c r="E532">
        <v>0</v>
      </c>
      <c r="F532" s="11" t="str">
        <f t="shared" si="26"/>
        <v/>
      </c>
      <c r="H532" s="16">
        <f t="shared" si="28"/>
        <v>42430</v>
      </c>
    </row>
    <row r="533" spans="1:8" x14ac:dyDescent="0.35">
      <c r="A533" t="s">
        <v>536</v>
      </c>
      <c r="B533" s="22">
        <v>547.79306919999999</v>
      </c>
      <c r="C533" s="11">
        <f t="shared" si="29"/>
        <v>0.81144510000001446</v>
      </c>
      <c r="D533" s="14">
        <f t="shared" si="27"/>
        <v>361.02177520040317</v>
      </c>
      <c r="E533">
        <v>0</v>
      </c>
      <c r="F533" s="11" t="str">
        <f t="shared" si="26"/>
        <v/>
      </c>
      <c r="H533" s="16">
        <f t="shared" si="28"/>
        <v>42461</v>
      </c>
    </row>
    <row r="534" spans="1:8" x14ac:dyDescent="0.35">
      <c r="A534" t="s">
        <v>537</v>
      </c>
      <c r="B534" s="22">
        <v>548.48337849999996</v>
      </c>
      <c r="C534" s="11">
        <f t="shared" si="29"/>
        <v>0.69030929999996715</v>
      </c>
      <c r="D534" s="14">
        <f t="shared" si="27"/>
        <v>361.47672197307281</v>
      </c>
      <c r="E534">
        <v>0</v>
      </c>
      <c r="F534" s="11" t="str">
        <f t="shared" si="26"/>
        <v/>
      </c>
      <c r="H534" s="16">
        <f t="shared" si="28"/>
        <v>42491</v>
      </c>
    </row>
    <row r="535" spans="1:8" x14ac:dyDescent="0.35">
      <c r="A535" t="s">
        <v>538</v>
      </c>
      <c r="B535" s="22">
        <v>549.63957370000003</v>
      </c>
      <c r="C535" s="11">
        <f t="shared" si="29"/>
        <v>1.1561952000000701</v>
      </c>
      <c r="D535" s="14">
        <f t="shared" si="27"/>
        <v>362.23870978754411</v>
      </c>
      <c r="E535">
        <v>0</v>
      </c>
      <c r="F535" s="11" t="str">
        <f t="shared" si="26"/>
        <v/>
      </c>
      <c r="H535" s="16">
        <f t="shared" si="28"/>
        <v>42522</v>
      </c>
    </row>
    <row r="536" spans="1:8" x14ac:dyDescent="0.35">
      <c r="A536" t="s">
        <v>539</v>
      </c>
      <c r="B536" s="22">
        <v>551.25003909999998</v>
      </c>
      <c r="C536" s="11">
        <f t="shared" si="29"/>
        <v>1.6104653999999528</v>
      </c>
      <c r="D536" s="14">
        <f t="shared" si="27"/>
        <v>363.30008334317506</v>
      </c>
      <c r="E536">
        <v>0</v>
      </c>
      <c r="F536" s="11" t="str">
        <f t="shared" si="26"/>
        <v>'16</v>
      </c>
      <c r="H536" s="16">
        <f t="shared" si="28"/>
        <v>42552</v>
      </c>
    </row>
    <row r="537" spans="1:8" x14ac:dyDescent="0.35">
      <c r="A537" t="s">
        <v>540</v>
      </c>
      <c r="B537" s="22">
        <v>552.59054700000002</v>
      </c>
      <c r="C537" s="11">
        <f t="shared" si="29"/>
        <v>1.3405079000000342</v>
      </c>
      <c r="D537" s="14">
        <f t="shared" si="27"/>
        <v>364.18354202299179</v>
      </c>
      <c r="E537">
        <v>0</v>
      </c>
      <c r="F537" s="11" t="str">
        <f t="shared" si="26"/>
        <v/>
      </c>
      <c r="H537" s="16">
        <f t="shared" si="28"/>
        <v>42583</v>
      </c>
    </row>
    <row r="538" spans="1:8" x14ac:dyDescent="0.35">
      <c r="A538" t="s">
        <v>541</v>
      </c>
      <c r="B538" s="22">
        <v>553.97803380000005</v>
      </c>
      <c r="C538" s="11">
        <f t="shared" si="29"/>
        <v>1.3874868000000333</v>
      </c>
      <c r="D538" s="14">
        <f t="shared" si="27"/>
        <v>365.09796203990561</v>
      </c>
      <c r="E538">
        <v>0</v>
      </c>
      <c r="F538" s="11" t="str">
        <f t="shared" si="26"/>
        <v/>
      </c>
      <c r="H538" s="16">
        <f t="shared" si="28"/>
        <v>42614</v>
      </c>
    </row>
    <row r="539" spans="1:8" x14ac:dyDescent="0.35">
      <c r="A539" t="s">
        <v>542</v>
      </c>
      <c r="B539" s="22">
        <v>555.26567790000001</v>
      </c>
      <c r="C539" s="11">
        <f t="shared" si="29"/>
        <v>1.2876440999999659</v>
      </c>
      <c r="D539" s="14">
        <f t="shared" si="27"/>
        <v>365.94658095267721</v>
      </c>
      <c r="E539">
        <v>0</v>
      </c>
      <c r="F539" s="11" t="str">
        <f t="shared" si="26"/>
        <v/>
      </c>
      <c r="H539" s="16">
        <f t="shared" si="28"/>
        <v>42644</v>
      </c>
    </row>
    <row r="540" spans="1:8" x14ac:dyDescent="0.35">
      <c r="A540" t="s">
        <v>543</v>
      </c>
      <c r="B540" s="22">
        <v>556.62402589999999</v>
      </c>
      <c r="C540" s="11">
        <f t="shared" si="29"/>
        <v>1.3583479999999781</v>
      </c>
      <c r="D540" s="14">
        <f t="shared" si="27"/>
        <v>366.84179710978577</v>
      </c>
      <c r="E540">
        <v>0</v>
      </c>
      <c r="F540" s="11" t="str">
        <f t="shared" si="26"/>
        <v/>
      </c>
      <c r="H540" s="16">
        <f t="shared" si="28"/>
        <v>42675</v>
      </c>
    </row>
    <row r="541" spans="1:8" x14ac:dyDescent="0.35">
      <c r="A541" t="s">
        <v>544</v>
      </c>
      <c r="B541" s="22">
        <v>558.15342980000003</v>
      </c>
      <c r="C541" s="11">
        <f t="shared" si="29"/>
        <v>1.5294039000000339</v>
      </c>
      <c r="D541" s="14">
        <f t="shared" si="27"/>
        <v>367.84974726837902</v>
      </c>
      <c r="E541">
        <v>0</v>
      </c>
      <c r="F541" s="11" t="str">
        <f t="shared" si="26"/>
        <v/>
      </c>
      <c r="H541" s="16">
        <f t="shared" si="28"/>
        <v>42705</v>
      </c>
    </row>
    <row r="542" spans="1:8" x14ac:dyDescent="0.35">
      <c r="A542" t="s">
        <v>545</v>
      </c>
      <c r="B542" s="22">
        <v>560.24302569999998</v>
      </c>
      <c r="C542" s="11">
        <f t="shared" si="29"/>
        <v>2.0895958999999493</v>
      </c>
      <c r="D542" s="14">
        <f t="shared" si="27"/>
        <v>369.22689068929009</v>
      </c>
      <c r="E542">
        <v>0</v>
      </c>
      <c r="F542" s="11" t="str">
        <f t="shared" si="26"/>
        <v/>
      </c>
      <c r="H542" s="16">
        <f t="shared" si="28"/>
        <v>42736</v>
      </c>
    </row>
    <row r="543" spans="1:8" x14ac:dyDescent="0.35">
      <c r="A543" t="s">
        <v>546</v>
      </c>
      <c r="B543" s="22">
        <v>562.60093700000004</v>
      </c>
      <c r="C543" s="11">
        <f t="shared" si="29"/>
        <v>2.3579113000000689</v>
      </c>
      <c r="D543" s="14">
        <f t="shared" si="27"/>
        <v>370.7808667637488</v>
      </c>
      <c r="E543">
        <v>0</v>
      </c>
      <c r="F543" s="11" t="str">
        <f t="shared" si="26"/>
        <v/>
      </c>
      <c r="H543" s="16">
        <f t="shared" si="28"/>
        <v>42767</v>
      </c>
    </row>
    <row r="544" spans="1:8" x14ac:dyDescent="0.35">
      <c r="A544" t="s">
        <v>547</v>
      </c>
      <c r="B544" s="22">
        <v>565.04820789999997</v>
      </c>
      <c r="C544" s="11">
        <f t="shared" si="29"/>
        <v>2.4472708999999213</v>
      </c>
      <c r="D544" s="14">
        <f t="shared" si="27"/>
        <v>372.39373507915951</v>
      </c>
      <c r="E544">
        <v>0</v>
      </c>
      <c r="F544" s="11" t="str">
        <f t="shared" si="26"/>
        <v/>
      </c>
      <c r="H544" s="16">
        <f t="shared" si="28"/>
        <v>42795</v>
      </c>
    </row>
    <row r="545" spans="1:8" x14ac:dyDescent="0.35">
      <c r="A545" t="s">
        <v>548</v>
      </c>
      <c r="B545" s="22">
        <v>567.41538390000005</v>
      </c>
      <c r="C545" s="11">
        <f t="shared" si="29"/>
        <v>2.3671760000000859</v>
      </c>
      <c r="D545" s="14">
        <f t="shared" si="27"/>
        <v>373.95381703306208</v>
      </c>
      <c r="E545">
        <v>0</v>
      </c>
      <c r="F545" s="11" t="str">
        <f t="shared" si="26"/>
        <v/>
      </c>
      <c r="H545" s="16">
        <f t="shared" si="28"/>
        <v>42826</v>
      </c>
    </row>
    <row r="546" spans="1:8" x14ac:dyDescent="0.35">
      <c r="A546" t="s">
        <v>549</v>
      </c>
      <c r="B546" s="22">
        <v>569.74085950000006</v>
      </c>
      <c r="C546" s="11">
        <f t="shared" si="29"/>
        <v>2.3254756000000043</v>
      </c>
      <c r="D546" s="14">
        <f t="shared" si="27"/>
        <v>375.48641643327596</v>
      </c>
      <c r="E546">
        <v>0</v>
      </c>
      <c r="F546" s="11" t="str">
        <f t="shared" si="26"/>
        <v/>
      </c>
      <c r="H546" s="16">
        <f t="shared" si="28"/>
        <v>42856</v>
      </c>
    </row>
    <row r="547" spans="1:8" x14ac:dyDescent="0.35">
      <c r="A547" t="s">
        <v>550</v>
      </c>
      <c r="B547" s="22">
        <v>571.94554579999999</v>
      </c>
      <c r="C547" s="11">
        <f t="shared" si="29"/>
        <v>2.2046862999999348</v>
      </c>
      <c r="D547" s="14">
        <f t="shared" si="27"/>
        <v>376.93940992030264</v>
      </c>
      <c r="E547">
        <v>0</v>
      </c>
      <c r="F547" s="11" t="str">
        <f t="shared" ref="F547:F610" si="30">IF(MOD(INT(LEFT(A547,4)),4)=0,IF(RIGHT(A547,3)="Jul",_xlfn.CONCAT("'",RIGHT(LEFT(A547,4),2)),""),"")</f>
        <v/>
      </c>
      <c r="H547" s="16">
        <f t="shared" si="28"/>
        <v>42887</v>
      </c>
    </row>
    <row r="548" spans="1:8" x14ac:dyDescent="0.35">
      <c r="A548" t="s">
        <v>551</v>
      </c>
      <c r="B548" s="22">
        <v>573.7163511</v>
      </c>
      <c r="C548" s="11">
        <f t="shared" si="29"/>
        <v>1.7708053000000064</v>
      </c>
      <c r="D548" s="14">
        <f t="shared" ref="D548:D611" si="31">D$98*(B548/B$98)</f>
        <v>378.10645512201347</v>
      </c>
      <c r="E548">
        <v>0</v>
      </c>
      <c r="F548" s="11" t="str">
        <f t="shared" si="30"/>
        <v/>
      </c>
      <c r="H548" s="16">
        <f t="shared" ref="H548:H611" si="32">EDATE(H547, 1)</f>
        <v>42917</v>
      </c>
    </row>
    <row r="549" spans="1:8" x14ac:dyDescent="0.35">
      <c r="A549" t="s">
        <v>552</v>
      </c>
      <c r="B549" s="22">
        <v>575.79698020000001</v>
      </c>
      <c r="C549" s="11">
        <f t="shared" si="29"/>
        <v>2.0806291000000101</v>
      </c>
      <c r="D549" s="14">
        <f t="shared" si="31"/>
        <v>379.47768899379753</v>
      </c>
      <c r="E549">
        <v>0</v>
      </c>
      <c r="F549" s="11" t="str">
        <f t="shared" si="30"/>
        <v/>
      </c>
      <c r="H549" s="16">
        <f t="shared" si="32"/>
        <v>42948</v>
      </c>
    </row>
    <row r="550" spans="1:8" x14ac:dyDescent="0.35">
      <c r="A550" t="s">
        <v>553</v>
      </c>
      <c r="B550" s="22">
        <v>577.95025280000004</v>
      </c>
      <c r="C550" s="11">
        <f t="shared" si="29"/>
        <v>2.1532726000000366</v>
      </c>
      <c r="D550" s="14">
        <f t="shared" si="31"/>
        <v>380.89679839888311</v>
      </c>
      <c r="E550">
        <v>0</v>
      </c>
      <c r="F550" s="11" t="str">
        <f t="shared" si="30"/>
        <v/>
      </c>
      <c r="H550" s="16">
        <f t="shared" si="32"/>
        <v>42979</v>
      </c>
    </row>
    <row r="551" spans="1:8" x14ac:dyDescent="0.35">
      <c r="A551" t="s">
        <v>554</v>
      </c>
      <c r="B551" s="22">
        <v>580.20472480000001</v>
      </c>
      <c r="C551" s="11">
        <f t="shared" si="29"/>
        <v>2.2544719999999643</v>
      </c>
      <c r="D551" s="14">
        <f t="shared" si="31"/>
        <v>382.3826030381573</v>
      </c>
      <c r="E551">
        <v>0</v>
      </c>
      <c r="F551" s="11" t="str">
        <f t="shared" si="30"/>
        <v/>
      </c>
      <c r="H551" s="16">
        <f t="shared" si="32"/>
        <v>43009</v>
      </c>
    </row>
    <row r="552" spans="1:8" x14ac:dyDescent="0.35">
      <c r="A552" t="s">
        <v>555</v>
      </c>
      <c r="B552" s="22">
        <v>582.47923419999995</v>
      </c>
      <c r="C552" s="11">
        <f t="shared" si="29"/>
        <v>2.2745093999999426</v>
      </c>
      <c r="D552" s="14">
        <f t="shared" si="31"/>
        <v>383.8816132802861</v>
      </c>
      <c r="E552">
        <v>0</v>
      </c>
      <c r="F552" s="11" t="str">
        <f t="shared" si="30"/>
        <v/>
      </c>
      <c r="H552" s="16">
        <f t="shared" si="32"/>
        <v>43040</v>
      </c>
    </row>
    <row r="553" spans="1:8" x14ac:dyDescent="0.35">
      <c r="A553" t="s">
        <v>556</v>
      </c>
      <c r="B553" s="22">
        <v>584.83211670000003</v>
      </c>
      <c r="C553" s="11">
        <f t="shared" si="29"/>
        <v>2.3528825000000779</v>
      </c>
      <c r="D553" s="14">
        <f t="shared" si="31"/>
        <v>385.43227513555297</v>
      </c>
      <c r="E553">
        <v>0</v>
      </c>
      <c r="F553" s="11" t="str">
        <f t="shared" si="30"/>
        <v/>
      </c>
      <c r="H553" s="16">
        <f t="shared" si="32"/>
        <v>43070</v>
      </c>
    </row>
    <row r="554" spans="1:8" x14ac:dyDescent="0.35">
      <c r="A554" t="s">
        <v>557</v>
      </c>
      <c r="B554" s="22">
        <v>587.64864160000002</v>
      </c>
      <c r="C554" s="11">
        <f t="shared" si="29"/>
        <v>2.8165248999999903</v>
      </c>
      <c r="D554" s="14">
        <f t="shared" si="31"/>
        <v>387.28849945905364</v>
      </c>
      <c r="E554">
        <v>0</v>
      </c>
      <c r="F554" s="11" t="str">
        <f t="shared" si="30"/>
        <v/>
      </c>
      <c r="H554" s="16">
        <f t="shared" si="32"/>
        <v>43101</v>
      </c>
    </row>
    <row r="555" spans="1:8" x14ac:dyDescent="0.35">
      <c r="A555" t="s">
        <v>558</v>
      </c>
      <c r="B555" s="22">
        <v>590.44201759999999</v>
      </c>
      <c r="C555" s="11">
        <f t="shared" si="29"/>
        <v>2.7933759999999666</v>
      </c>
      <c r="D555" s="14">
        <f t="shared" si="31"/>
        <v>389.12946755270798</v>
      </c>
      <c r="E555">
        <v>0</v>
      </c>
      <c r="F555" s="11" t="str">
        <f t="shared" si="30"/>
        <v/>
      </c>
      <c r="H555" s="16">
        <f t="shared" si="32"/>
        <v>43132</v>
      </c>
    </row>
    <row r="556" spans="1:8" x14ac:dyDescent="0.35">
      <c r="A556" t="s">
        <v>559</v>
      </c>
      <c r="B556" s="22">
        <v>593.12293169999998</v>
      </c>
      <c r="C556" s="11">
        <f t="shared" si="29"/>
        <v>2.6809140999999954</v>
      </c>
      <c r="D556" s="14">
        <f t="shared" si="31"/>
        <v>390.89631788718788</v>
      </c>
      <c r="E556">
        <v>0</v>
      </c>
      <c r="F556" s="11" t="str">
        <f t="shared" si="30"/>
        <v/>
      </c>
      <c r="H556" s="16">
        <f t="shared" si="32"/>
        <v>43160</v>
      </c>
    </row>
    <row r="557" spans="1:8" x14ac:dyDescent="0.35">
      <c r="A557" t="s">
        <v>560</v>
      </c>
      <c r="B557" s="22">
        <v>596.03503439999997</v>
      </c>
      <c r="C557" s="11">
        <f t="shared" si="29"/>
        <v>2.9121026999999913</v>
      </c>
      <c r="D557" s="14">
        <f t="shared" si="31"/>
        <v>392.81553254219483</v>
      </c>
      <c r="E557">
        <v>0</v>
      </c>
      <c r="F557" s="11" t="str">
        <f t="shared" si="30"/>
        <v/>
      </c>
      <c r="H557" s="16">
        <f t="shared" si="32"/>
        <v>43191</v>
      </c>
    </row>
    <row r="558" spans="1:8" x14ac:dyDescent="0.35">
      <c r="A558" t="s">
        <v>561</v>
      </c>
      <c r="B558" s="22">
        <v>598.77591340000004</v>
      </c>
      <c r="C558" s="11">
        <f t="shared" si="29"/>
        <v>2.7408790000000636</v>
      </c>
      <c r="D558" s="14">
        <f t="shared" si="31"/>
        <v>394.62190260750913</v>
      </c>
      <c r="E558">
        <v>0</v>
      </c>
      <c r="F558" s="11" t="str">
        <f t="shared" si="30"/>
        <v/>
      </c>
      <c r="H558" s="16">
        <f t="shared" si="32"/>
        <v>43221</v>
      </c>
    </row>
    <row r="559" spans="1:8" x14ac:dyDescent="0.35">
      <c r="A559" t="s">
        <v>562</v>
      </c>
      <c r="B559" s="22">
        <v>601.3635534</v>
      </c>
      <c r="C559" s="11">
        <f t="shared" si="29"/>
        <v>2.5876399999999649</v>
      </c>
      <c r="D559" s="14">
        <f t="shared" si="31"/>
        <v>396.32728085872333</v>
      </c>
      <c r="E559">
        <v>0</v>
      </c>
      <c r="F559" s="11" t="str">
        <f t="shared" si="30"/>
        <v/>
      </c>
      <c r="H559" s="16">
        <f t="shared" si="32"/>
        <v>43252</v>
      </c>
    </row>
    <row r="560" spans="1:8" x14ac:dyDescent="0.35">
      <c r="A560" t="s">
        <v>563</v>
      </c>
      <c r="B560" s="22">
        <v>604.154178</v>
      </c>
      <c r="C560" s="11">
        <f t="shared" si="29"/>
        <v>2.790624600000001</v>
      </c>
      <c r="D560" s="14">
        <f t="shared" si="31"/>
        <v>398.16643564847129</v>
      </c>
      <c r="E560">
        <v>0</v>
      </c>
      <c r="F560" s="11" t="str">
        <f t="shared" si="30"/>
        <v/>
      </c>
      <c r="H560" s="16">
        <f t="shared" si="32"/>
        <v>43282</v>
      </c>
    </row>
    <row r="561" spans="1:8" x14ac:dyDescent="0.35">
      <c r="A561" t="s">
        <v>564</v>
      </c>
      <c r="B561" s="22">
        <v>606.64899060000005</v>
      </c>
      <c r="C561" s="11">
        <f t="shared" si="29"/>
        <v>2.4948126000000457</v>
      </c>
      <c r="D561" s="14">
        <f t="shared" si="31"/>
        <v>399.81063621303798</v>
      </c>
      <c r="E561">
        <v>0</v>
      </c>
      <c r="F561" s="11" t="str">
        <f t="shared" si="30"/>
        <v/>
      </c>
      <c r="H561" s="16">
        <f t="shared" si="32"/>
        <v>43313</v>
      </c>
    </row>
    <row r="562" spans="1:8" x14ac:dyDescent="0.35">
      <c r="A562" t="s">
        <v>565</v>
      </c>
      <c r="B562" s="22">
        <v>608.78154959999995</v>
      </c>
      <c r="C562" s="11">
        <f t="shared" si="29"/>
        <v>2.1325589999999011</v>
      </c>
      <c r="D562" s="14">
        <f t="shared" si="31"/>
        <v>401.21609436719814</v>
      </c>
      <c r="E562">
        <v>0</v>
      </c>
      <c r="F562" s="11" t="str">
        <f t="shared" si="30"/>
        <v/>
      </c>
      <c r="H562" s="16">
        <f t="shared" si="32"/>
        <v>43344</v>
      </c>
    </row>
    <row r="563" spans="1:8" x14ac:dyDescent="0.35">
      <c r="A563" t="s">
        <v>566</v>
      </c>
      <c r="B563" s="22">
        <v>610.72715740000001</v>
      </c>
      <c r="C563" s="11">
        <f t="shared" si="29"/>
        <v>1.9456078000000616</v>
      </c>
      <c r="D563" s="14">
        <f t="shared" si="31"/>
        <v>402.4983427585945</v>
      </c>
      <c r="E563">
        <v>0</v>
      </c>
      <c r="F563" s="11" t="str">
        <f t="shared" si="30"/>
        <v/>
      </c>
      <c r="H563" s="16">
        <f t="shared" si="32"/>
        <v>43374</v>
      </c>
    </row>
    <row r="564" spans="1:8" x14ac:dyDescent="0.35">
      <c r="A564" t="s">
        <v>567</v>
      </c>
      <c r="B564" s="22">
        <v>612.65832669999998</v>
      </c>
      <c r="C564" s="11">
        <f t="shared" si="29"/>
        <v>1.931169299999965</v>
      </c>
      <c r="D564" s="14">
        <f t="shared" si="31"/>
        <v>403.77107548943519</v>
      </c>
      <c r="E564">
        <v>0</v>
      </c>
      <c r="F564" s="11" t="str">
        <f t="shared" si="30"/>
        <v/>
      </c>
      <c r="H564" s="16">
        <f t="shared" si="32"/>
        <v>43405</v>
      </c>
    </row>
    <row r="565" spans="1:8" x14ac:dyDescent="0.35">
      <c r="A565" t="s">
        <v>568</v>
      </c>
      <c r="B565" s="22">
        <v>614.98928690000002</v>
      </c>
      <c r="C565" s="11">
        <f t="shared" si="29"/>
        <v>2.3309602000000496</v>
      </c>
      <c r="D565" s="14">
        <f t="shared" si="31"/>
        <v>405.30728950279331</v>
      </c>
      <c r="E565">
        <v>0</v>
      </c>
      <c r="F565" s="11" t="str">
        <f t="shared" si="30"/>
        <v/>
      </c>
      <c r="H565" s="16">
        <f t="shared" si="32"/>
        <v>43435</v>
      </c>
    </row>
    <row r="566" spans="1:8" x14ac:dyDescent="0.35">
      <c r="A566" t="s">
        <v>569</v>
      </c>
      <c r="B566" s="22">
        <v>617.18587490000004</v>
      </c>
      <c r="C566" s="11">
        <f t="shared" si="29"/>
        <v>2.1965880000000197</v>
      </c>
      <c r="D566" s="14">
        <f t="shared" si="31"/>
        <v>406.75494582364092</v>
      </c>
      <c r="E566">
        <v>0</v>
      </c>
      <c r="F566" s="11" t="str">
        <f t="shared" si="30"/>
        <v/>
      </c>
      <c r="H566" s="16">
        <f t="shared" si="32"/>
        <v>43466</v>
      </c>
    </row>
    <row r="567" spans="1:8" x14ac:dyDescent="0.35">
      <c r="A567" t="s">
        <v>570</v>
      </c>
      <c r="B567" s="22">
        <v>619.596766</v>
      </c>
      <c r="C567" s="11">
        <f t="shared" si="29"/>
        <v>2.410891099999958</v>
      </c>
      <c r="D567" s="14">
        <f t="shared" si="31"/>
        <v>408.34383811468058</v>
      </c>
      <c r="E567">
        <v>0</v>
      </c>
      <c r="F567" s="11" t="str">
        <f t="shared" si="30"/>
        <v/>
      </c>
      <c r="H567" s="16">
        <f t="shared" si="32"/>
        <v>43497</v>
      </c>
    </row>
    <row r="568" spans="1:8" x14ac:dyDescent="0.35">
      <c r="A568" t="s">
        <v>571</v>
      </c>
      <c r="B568" s="22">
        <v>622.18076470000005</v>
      </c>
      <c r="C568" s="11">
        <f t="shared" si="29"/>
        <v>2.5839987000000519</v>
      </c>
      <c r="D568" s="14">
        <f t="shared" si="31"/>
        <v>410.04681657541937</v>
      </c>
      <c r="E568">
        <v>0</v>
      </c>
      <c r="F568" s="11" t="str">
        <f t="shared" si="30"/>
        <v/>
      </c>
      <c r="H568" s="16">
        <f t="shared" si="32"/>
        <v>43525</v>
      </c>
    </row>
    <row r="569" spans="1:8" x14ac:dyDescent="0.35">
      <c r="A569" t="s">
        <v>572</v>
      </c>
      <c r="B569" s="22">
        <v>624.95967719999999</v>
      </c>
      <c r="C569" s="11">
        <f t="shared" si="29"/>
        <v>2.7789124999999331</v>
      </c>
      <c r="D569" s="14">
        <f t="shared" si="31"/>
        <v>411.87825253232495</v>
      </c>
      <c r="E569">
        <v>0</v>
      </c>
      <c r="F569" s="11" t="str">
        <f t="shared" si="30"/>
        <v/>
      </c>
      <c r="H569" s="16">
        <f t="shared" si="32"/>
        <v>43556</v>
      </c>
    </row>
    <row r="570" spans="1:8" x14ac:dyDescent="0.35">
      <c r="A570" t="s">
        <v>573</v>
      </c>
      <c r="B570" s="22">
        <v>627.547911</v>
      </c>
      <c r="C570" s="11">
        <f t="shared" si="29"/>
        <v>2.5882338000000118</v>
      </c>
      <c r="D570" s="14">
        <f t="shared" si="31"/>
        <v>413.5840221260774</v>
      </c>
      <c r="E570">
        <v>0</v>
      </c>
      <c r="F570" s="11" t="str">
        <f t="shared" si="30"/>
        <v/>
      </c>
      <c r="H570" s="16">
        <f t="shared" si="32"/>
        <v>43586</v>
      </c>
    </row>
    <row r="571" spans="1:8" x14ac:dyDescent="0.35">
      <c r="A571" t="s">
        <v>574</v>
      </c>
      <c r="B571" s="22">
        <v>629.62815850000004</v>
      </c>
      <c r="C571" s="11">
        <f t="shared" si="29"/>
        <v>2.0802475000000413</v>
      </c>
      <c r="D571" s="14">
        <f t="shared" si="31"/>
        <v>414.95500450525026</v>
      </c>
      <c r="E571">
        <v>0</v>
      </c>
      <c r="F571" s="11" t="str">
        <f t="shared" si="30"/>
        <v/>
      </c>
      <c r="H571" s="16">
        <f t="shared" si="32"/>
        <v>43617</v>
      </c>
    </row>
    <row r="572" spans="1:8" x14ac:dyDescent="0.35">
      <c r="A572" t="s">
        <v>575</v>
      </c>
      <c r="B572" s="22">
        <v>631.7817963</v>
      </c>
      <c r="C572" s="11">
        <f t="shared" si="29"/>
        <v>2.1536377999999559</v>
      </c>
      <c r="D572" s="14">
        <f t="shared" si="31"/>
        <v>416.37435459456435</v>
      </c>
      <c r="E572">
        <v>0</v>
      </c>
      <c r="F572" s="11" t="str">
        <f t="shared" si="30"/>
        <v/>
      </c>
      <c r="H572" s="16">
        <f t="shared" si="32"/>
        <v>43647</v>
      </c>
    </row>
    <row r="573" spans="1:8" x14ac:dyDescent="0.35">
      <c r="A573" t="s">
        <v>576</v>
      </c>
      <c r="B573" s="22">
        <v>633.87617669999997</v>
      </c>
      <c r="C573" s="11">
        <f t="shared" si="29"/>
        <v>2.0943803999999773</v>
      </c>
      <c r="D573" s="14">
        <f t="shared" si="31"/>
        <v>417.75465122930848</v>
      </c>
      <c r="E573">
        <v>0</v>
      </c>
      <c r="F573" s="11" t="str">
        <f t="shared" si="30"/>
        <v/>
      </c>
      <c r="H573" s="16">
        <f t="shared" si="32"/>
        <v>43678</v>
      </c>
    </row>
    <row r="574" spans="1:8" x14ac:dyDescent="0.35">
      <c r="A574" t="s">
        <v>577</v>
      </c>
      <c r="B574" s="22">
        <v>635.85269100000005</v>
      </c>
      <c r="C574" s="11">
        <f t="shared" si="29"/>
        <v>1.9765143000000762</v>
      </c>
      <c r="D574" s="14">
        <f t="shared" si="31"/>
        <v>419.05726847917089</v>
      </c>
      <c r="E574">
        <v>0</v>
      </c>
      <c r="F574" s="11" t="str">
        <f t="shared" si="30"/>
        <v/>
      </c>
      <c r="H574" s="16">
        <f t="shared" si="32"/>
        <v>43709</v>
      </c>
    </row>
    <row r="575" spans="1:8" x14ac:dyDescent="0.35">
      <c r="A575" t="s">
        <v>578</v>
      </c>
      <c r="B575" s="22">
        <v>637.96463779999999</v>
      </c>
      <c r="C575" s="11">
        <f t="shared" si="29"/>
        <v>2.1119467999999415</v>
      </c>
      <c r="D575" s="14">
        <f t="shared" si="31"/>
        <v>420.44914220984492</v>
      </c>
      <c r="E575">
        <v>0</v>
      </c>
      <c r="F575" s="11" t="str">
        <f t="shared" si="30"/>
        <v/>
      </c>
      <c r="H575" s="16">
        <f t="shared" si="32"/>
        <v>43739</v>
      </c>
    </row>
    <row r="576" spans="1:8" x14ac:dyDescent="0.35">
      <c r="A576" t="s">
        <v>579</v>
      </c>
      <c r="B576" s="22">
        <v>640.92953199999999</v>
      </c>
      <c r="C576" s="11">
        <f t="shared" si="29"/>
        <v>2.9648942000000034</v>
      </c>
      <c r="D576" s="14">
        <f t="shared" si="31"/>
        <v>422.40314898274664</v>
      </c>
      <c r="E576">
        <v>0</v>
      </c>
      <c r="F576" s="11" t="str">
        <f t="shared" si="30"/>
        <v/>
      </c>
      <c r="H576" s="16">
        <f t="shared" si="32"/>
        <v>43770</v>
      </c>
    </row>
    <row r="577" spans="1:8" x14ac:dyDescent="0.35">
      <c r="A577" t="s">
        <v>580</v>
      </c>
      <c r="B577" s="22">
        <v>645.64013920000002</v>
      </c>
      <c r="C577" s="11">
        <f t="shared" si="29"/>
        <v>4.7106072000000268</v>
      </c>
      <c r="D577" s="14">
        <f t="shared" si="31"/>
        <v>425.50766393416694</v>
      </c>
      <c r="E577">
        <v>0</v>
      </c>
      <c r="F577" s="11" t="str">
        <f t="shared" si="30"/>
        <v/>
      </c>
      <c r="H577" s="16">
        <f t="shared" si="32"/>
        <v>43800</v>
      </c>
    </row>
    <row r="578" spans="1:8" x14ac:dyDescent="0.35">
      <c r="A578" t="s">
        <v>581</v>
      </c>
      <c r="B578" s="22">
        <v>651.59501520000003</v>
      </c>
      <c r="C578" s="11">
        <f t="shared" si="29"/>
        <v>5.9548760000000129</v>
      </c>
      <c r="D578" s="14">
        <f t="shared" si="31"/>
        <v>429.43221140563804</v>
      </c>
      <c r="E578">
        <v>0</v>
      </c>
      <c r="F578" s="11" t="str">
        <f t="shared" si="30"/>
        <v/>
      </c>
      <c r="H578" s="16">
        <f t="shared" si="32"/>
        <v>43831</v>
      </c>
    </row>
    <row r="579" spans="1:8" x14ac:dyDescent="0.35">
      <c r="A579" t="s">
        <v>582</v>
      </c>
      <c r="B579" s="22">
        <v>643.56522089999999</v>
      </c>
      <c r="C579" s="11">
        <f t="shared" si="29"/>
        <v>-8.0297943000000487</v>
      </c>
      <c r="D579" s="14">
        <f t="shared" si="31"/>
        <v>424.14019375212212</v>
      </c>
      <c r="E579">
        <v>1</v>
      </c>
      <c r="F579" s="11" t="str">
        <f t="shared" si="30"/>
        <v/>
      </c>
      <c r="H579" s="16">
        <f t="shared" si="32"/>
        <v>43862</v>
      </c>
    </row>
    <row r="580" spans="1:8" x14ac:dyDescent="0.35">
      <c r="A580" t="s">
        <v>583</v>
      </c>
      <c r="B580" s="22">
        <v>597.10173740000005</v>
      </c>
      <c r="C580" s="11">
        <f t="shared" ref="C580:C637" si="33">B580-B579</f>
        <v>-46.463483499999938</v>
      </c>
      <c r="D580" s="14">
        <f t="shared" si="31"/>
        <v>393.51854072598587</v>
      </c>
      <c r="E580">
        <v>1</v>
      </c>
      <c r="F580" s="11" t="str">
        <f t="shared" si="30"/>
        <v/>
      </c>
      <c r="H580" s="16">
        <f t="shared" si="32"/>
        <v>43891</v>
      </c>
    </row>
    <row r="581" spans="1:8" x14ac:dyDescent="0.35">
      <c r="A581" t="s">
        <v>584</v>
      </c>
      <c r="B581" s="22">
        <v>563.69120410000005</v>
      </c>
      <c r="C581" s="11">
        <f t="shared" si="33"/>
        <v>-33.410533299999997</v>
      </c>
      <c r="D581" s="14">
        <f t="shared" si="31"/>
        <v>371.49940481400091</v>
      </c>
      <c r="E581">
        <v>1</v>
      </c>
      <c r="F581" s="11" t="str">
        <f t="shared" si="30"/>
        <v/>
      </c>
      <c r="H581" s="16">
        <f t="shared" si="32"/>
        <v>43922</v>
      </c>
    </row>
    <row r="582" spans="1:8" x14ac:dyDescent="0.35">
      <c r="A582" t="s">
        <v>585</v>
      </c>
      <c r="B582" s="22">
        <v>554.84113109999998</v>
      </c>
      <c r="C582" s="11">
        <f t="shared" si="33"/>
        <v>-8.8500730000000658</v>
      </c>
      <c r="D582" s="14">
        <f t="shared" si="31"/>
        <v>365.66678435062181</v>
      </c>
      <c r="E582">
        <v>1</v>
      </c>
      <c r="F582" s="11" t="str">
        <f t="shared" si="30"/>
        <v/>
      </c>
      <c r="H582" s="16">
        <f t="shared" si="32"/>
        <v>43952</v>
      </c>
    </row>
    <row r="583" spans="1:8" x14ac:dyDescent="0.35">
      <c r="A583" t="s">
        <v>586</v>
      </c>
      <c r="B583" s="22">
        <v>557.01830870000003</v>
      </c>
      <c r="C583" s="11">
        <f t="shared" si="33"/>
        <v>2.17717760000005</v>
      </c>
      <c r="D583" s="14">
        <f t="shared" si="31"/>
        <v>367.1016482915374</v>
      </c>
      <c r="E583">
        <v>0</v>
      </c>
      <c r="F583" s="11" t="str">
        <f t="shared" si="30"/>
        <v/>
      </c>
      <c r="H583" s="16">
        <f t="shared" si="32"/>
        <v>43983</v>
      </c>
    </row>
    <row r="584" spans="1:8" x14ac:dyDescent="0.35">
      <c r="A584" t="s">
        <v>587</v>
      </c>
      <c r="B584" s="22">
        <v>566.14767300000005</v>
      </c>
      <c r="C584" s="11">
        <f t="shared" si="33"/>
        <v>9.1293643000000202</v>
      </c>
      <c r="D584" s="14">
        <f t="shared" si="31"/>
        <v>373.11833505037237</v>
      </c>
      <c r="E584">
        <v>0</v>
      </c>
      <c r="F584" s="11" t="str">
        <f t="shared" si="30"/>
        <v>'20</v>
      </c>
      <c r="H584" s="16">
        <f t="shared" si="32"/>
        <v>44013</v>
      </c>
    </row>
    <row r="585" spans="1:8" x14ac:dyDescent="0.35">
      <c r="A585" t="s">
        <v>588</v>
      </c>
      <c r="B585" s="22">
        <v>575.3394108</v>
      </c>
      <c r="C585" s="11">
        <f t="shared" si="33"/>
        <v>9.1917377999999417</v>
      </c>
      <c r="D585" s="14">
        <f t="shared" si="31"/>
        <v>379.17612892238839</v>
      </c>
      <c r="E585">
        <v>0</v>
      </c>
      <c r="F585" s="11" t="str">
        <f t="shared" si="30"/>
        <v/>
      </c>
      <c r="H585" s="16">
        <f t="shared" si="32"/>
        <v>44044</v>
      </c>
    </row>
    <row r="586" spans="1:8" x14ac:dyDescent="0.35">
      <c r="A586" t="s">
        <v>589</v>
      </c>
      <c r="B586" s="22">
        <v>584.14556700000003</v>
      </c>
      <c r="C586" s="11">
        <f t="shared" si="33"/>
        <v>8.8061562000000322</v>
      </c>
      <c r="D586" s="14">
        <f t="shared" si="31"/>
        <v>384.97980611870452</v>
      </c>
      <c r="E586">
        <v>0</v>
      </c>
      <c r="F586" s="11" t="str">
        <f t="shared" si="30"/>
        <v/>
      </c>
      <c r="H586" s="16">
        <f t="shared" si="32"/>
        <v>44075</v>
      </c>
    </row>
    <row r="587" spans="1:8" x14ac:dyDescent="0.35">
      <c r="A587" t="s">
        <v>590</v>
      </c>
      <c r="B587" s="22">
        <v>590.83396479999999</v>
      </c>
      <c r="C587" s="11">
        <f t="shared" si="33"/>
        <v>6.6883977999999615</v>
      </c>
      <c r="D587" s="14">
        <f t="shared" si="31"/>
        <v>389.38777946259665</v>
      </c>
      <c r="E587">
        <v>0</v>
      </c>
      <c r="F587" s="11" t="str">
        <f t="shared" si="30"/>
        <v/>
      </c>
      <c r="H587" s="16">
        <f t="shared" si="32"/>
        <v>44105</v>
      </c>
    </row>
    <row r="588" spans="1:8" x14ac:dyDescent="0.35">
      <c r="A588" t="s">
        <v>591</v>
      </c>
      <c r="B588" s="22">
        <v>595.83508629999994</v>
      </c>
      <c r="C588" s="11">
        <f t="shared" si="33"/>
        <v>5.0011214999999538</v>
      </c>
      <c r="D588" s="14">
        <f t="shared" si="31"/>
        <v>392.68375720207348</v>
      </c>
      <c r="E588">
        <v>0</v>
      </c>
      <c r="F588" s="11" t="str">
        <f t="shared" si="30"/>
        <v/>
      </c>
      <c r="H588" s="16">
        <f t="shared" si="32"/>
        <v>44136</v>
      </c>
    </row>
    <row r="589" spans="1:8" x14ac:dyDescent="0.35">
      <c r="A589" t="s">
        <v>592</v>
      </c>
      <c r="B589" s="22">
        <v>600.22595650000005</v>
      </c>
      <c r="C589" s="11">
        <f t="shared" si="33"/>
        <v>4.3908702000001085</v>
      </c>
      <c r="D589" s="14">
        <f t="shared" si="31"/>
        <v>395.57755021152798</v>
      </c>
      <c r="E589">
        <v>0</v>
      </c>
      <c r="F589" s="11" t="str">
        <f t="shared" si="30"/>
        <v/>
      </c>
      <c r="H589" s="16">
        <f t="shared" si="32"/>
        <v>44166</v>
      </c>
    </row>
    <row r="590" spans="1:8" x14ac:dyDescent="0.35">
      <c r="A590" t="s">
        <v>593</v>
      </c>
      <c r="B590" s="22">
        <v>604.10699539999996</v>
      </c>
      <c r="C590" s="11">
        <f t="shared" si="33"/>
        <v>3.8810388999999077</v>
      </c>
      <c r="D590" s="14">
        <f t="shared" si="31"/>
        <v>398.13534006335288</v>
      </c>
      <c r="E590">
        <v>0</v>
      </c>
      <c r="F590" s="11" t="str">
        <f t="shared" si="30"/>
        <v/>
      </c>
      <c r="H590" s="16">
        <f t="shared" si="32"/>
        <v>44197</v>
      </c>
    </row>
    <row r="591" spans="1:8" x14ac:dyDescent="0.35">
      <c r="A591" t="s">
        <v>594</v>
      </c>
      <c r="B591" s="22">
        <v>608.48788119999995</v>
      </c>
      <c r="C591" s="11">
        <f t="shared" si="33"/>
        <v>4.3808857999999873</v>
      </c>
      <c r="D591" s="14">
        <f t="shared" si="31"/>
        <v>401.02255287671687</v>
      </c>
      <c r="E591">
        <v>0</v>
      </c>
      <c r="F591" s="11" t="str">
        <f t="shared" si="30"/>
        <v/>
      </c>
      <c r="H591" s="16">
        <f t="shared" si="32"/>
        <v>44228</v>
      </c>
    </row>
    <row r="592" spans="1:8" x14ac:dyDescent="0.35">
      <c r="A592" t="s">
        <v>595</v>
      </c>
      <c r="B592" s="22">
        <v>614.07708270000001</v>
      </c>
      <c r="C592" s="11">
        <f t="shared" si="33"/>
        <v>5.5892015000000583</v>
      </c>
      <c r="D592" s="14">
        <f t="shared" si="31"/>
        <v>404.7061034014244</v>
      </c>
      <c r="E592">
        <v>0</v>
      </c>
      <c r="F592" s="11" t="str">
        <f t="shared" si="30"/>
        <v/>
      </c>
      <c r="H592" s="16">
        <f t="shared" si="32"/>
        <v>44256</v>
      </c>
    </row>
    <row r="593" spans="1:8" x14ac:dyDescent="0.35">
      <c r="A593" t="s">
        <v>596</v>
      </c>
      <c r="B593" s="22">
        <v>620.28722960000005</v>
      </c>
      <c r="C593" s="11">
        <f t="shared" si="33"/>
        <v>6.2101469000000407</v>
      </c>
      <c r="D593" s="14">
        <f t="shared" si="31"/>
        <v>408.79888657841406</v>
      </c>
      <c r="E593">
        <v>0</v>
      </c>
      <c r="F593" s="11" t="str">
        <f t="shared" si="30"/>
        <v/>
      </c>
      <c r="H593" s="16">
        <f t="shared" si="32"/>
        <v>44287</v>
      </c>
    </row>
    <row r="594" spans="1:8" x14ac:dyDescent="0.35">
      <c r="A594" t="s">
        <v>597</v>
      </c>
      <c r="B594" s="22">
        <v>626.74338290000003</v>
      </c>
      <c r="C594" s="11">
        <f t="shared" si="33"/>
        <v>6.4561532999999827</v>
      </c>
      <c r="D594" s="14">
        <f t="shared" si="31"/>
        <v>413.0537997132879</v>
      </c>
      <c r="E594">
        <v>0</v>
      </c>
      <c r="F594" s="11" t="str">
        <f t="shared" si="30"/>
        <v/>
      </c>
      <c r="H594" s="16">
        <f t="shared" si="32"/>
        <v>44317</v>
      </c>
    </row>
    <row r="595" spans="1:8" x14ac:dyDescent="0.35">
      <c r="A595" t="s">
        <v>598</v>
      </c>
      <c r="B595" s="22">
        <v>633.23265930000002</v>
      </c>
      <c r="C595" s="11">
        <f t="shared" si="33"/>
        <v>6.4892763999999943</v>
      </c>
      <c r="D595" s="14">
        <f t="shared" si="31"/>
        <v>417.33054255181167</v>
      </c>
      <c r="E595">
        <v>0</v>
      </c>
      <c r="F595" s="11" t="str">
        <f t="shared" si="30"/>
        <v/>
      </c>
      <c r="H595" s="16">
        <f t="shared" si="32"/>
        <v>44348</v>
      </c>
    </row>
    <row r="596" spans="1:8" x14ac:dyDescent="0.35">
      <c r="A596" t="s">
        <v>599</v>
      </c>
      <c r="B596" s="22">
        <v>640.22283210000001</v>
      </c>
      <c r="C596" s="11">
        <f t="shared" si="33"/>
        <v>6.9901727999999821</v>
      </c>
      <c r="D596" s="14">
        <f t="shared" si="31"/>
        <v>421.93740002246034</v>
      </c>
      <c r="E596">
        <v>0</v>
      </c>
      <c r="F596" s="11" t="str">
        <f t="shared" si="30"/>
        <v/>
      </c>
      <c r="H596" s="16">
        <f t="shared" si="32"/>
        <v>44378</v>
      </c>
    </row>
    <row r="597" spans="1:8" x14ac:dyDescent="0.35">
      <c r="A597" t="s">
        <v>600</v>
      </c>
      <c r="B597" s="22">
        <v>647.11856969999997</v>
      </c>
      <c r="C597" s="11">
        <f t="shared" si="33"/>
        <v>6.8957375999999613</v>
      </c>
      <c r="D597" s="14">
        <f t="shared" si="31"/>
        <v>426.48202018953157</v>
      </c>
      <c r="E597">
        <v>0</v>
      </c>
      <c r="F597" s="11" t="str">
        <f t="shared" si="30"/>
        <v/>
      </c>
      <c r="H597" s="16">
        <f t="shared" si="32"/>
        <v>44409</v>
      </c>
    </row>
    <row r="598" spans="1:8" x14ac:dyDescent="0.35">
      <c r="A598" t="s">
        <v>601</v>
      </c>
      <c r="B598" s="22">
        <v>654.30647669999996</v>
      </c>
      <c r="C598" s="11">
        <f t="shared" si="33"/>
        <v>7.1879069999999956</v>
      </c>
      <c r="D598" s="14">
        <f t="shared" si="31"/>
        <v>431.21919393454647</v>
      </c>
      <c r="E598">
        <v>0</v>
      </c>
      <c r="F598" s="11" t="str">
        <f t="shared" si="30"/>
        <v/>
      </c>
      <c r="H598" s="16">
        <f t="shared" si="32"/>
        <v>44440</v>
      </c>
    </row>
    <row r="599" spans="1:8" x14ac:dyDescent="0.35">
      <c r="A599" t="s">
        <v>602</v>
      </c>
      <c r="B599" s="22">
        <v>662.19444229999999</v>
      </c>
      <c r="C599" s="11">
        <f t="shared" si="33"/>
        <v>7.8879656000000296</v>
      </c>
      <c r="D599" s="14">
        <f t="shared" si="31"/>
        <v>436.41773970620176</v>
      </c>
      <c r="E599">
        <v>0</v>
      </c>
      <c r="F599" s="11" t="str">
        <f t="shared" si="30"/>
        <v/>
      </c>
      <c r="H599" s="16">
        <f t="shared" si="32"/>
        <v>44470</v>
      </c>
    </row>
    <row r="600" spans="1:8" x14ac:dyDescent="0.35">
      <c r="A600" t="s">
        <v>603</v>
      </c>
      <c r="B600" s="22">
        <v>669.17468980000001</v>
      </c>
      <c r="C600" s="11">
        <f t="shared" si="33"/>
        <v>6.9802475000000186</v>
      </c>
      <c r="D600" s="14">
        <f t="shared" si="31"/>
        <v>441.01805593048044</v>
      </c>
      <c r="E600">
        <v>0</v>
      </c>
      <c r="F600" s="11" t="str">
        <f t="shared" si="30"/>
        <v/>
      </c>
      <c r="H600" s="16">
        <f t="shared" si="32"/>
        <v>44501</v>
      </c>
    </row>
    <row r="601" spans="1:8" x14ac:dyDescent="0.35">
      <c r="A601" t="s">
        <v>604</v>
      </c>
      <c r="B601" s="22">
        <v>675.7841674</v>
      </c>
      <c r="C601" s="11">
        <f t="shared" si="33"/>
        <v>6.6094775999999911</v>
      </c>
      <c r="D601" s="14">
        <f t="shared" si="31"/>
        <v>445.37401709622515</v>
      </c>
      <c r="E601">
        <v>0</v>
      </c>
      <c r="F601" s="11" t="str">
        <f t="shared" si="30"/>
        <v/>
      </c>
      <c r="H601" s="16">
        <f t="shared" si="32"/>
        <v>44531</v>
      </c>
    </row>
    <row r="602" spans="1:8" x14ac:dyDescent="0.35">
      <c r="A602" t="s">
        <v>605</v>
      </c>
      <c r="B602" s="22">
        <v>682.33433019999995</v>
      </c>
      <c r="C602" s="11">
        <f t="shared" si="33"/>
        <v>6.5501627999999528</v>
      </c>
      <c r="D602" s="14">
        <f t="shared" si="31"/>
        <v>449.69088697806052</v>
      </c>
      <c r="E602">
        <v>0</v>
      </c>
      <c r="F602" s="11" t="str">
        <f t="shared" si="30"/>
        <v/>
      </c>
      <c r="H602" s="16">
        <f t="shared" si="32"/>
        <v>44562</v>
      </c>
    </row>
    <row r="603" spans="1:8" x14ac:dyDescent="0.35">
      <c r="A603" t="s">
        <v>606</v>
      </c>
      <c r="B603" s="22">
        <v>689.54395899999997</v>
      </c>
      <c r="C603" s="11">
        <f t="shared" si="33"/>
        <v>7.2096288000000186</v>
      </c>
      <c r="D603" s="14">
        <f t="shared" si="31"/>
        <v>454.44237642591565</v>
      </c>
      <c r="E603">
        <v>0</v>
      </c>
      <c r="F603" s="11" t="str">
        <f t="shared" si="30"/>
        <v/>
      </c>
      <c r="H603" s="16">
        <f t="shared" si="32"/>
        <v>44593</v>
      </c>
    </row>
    <row r="604" spans="1:8" x14ac:dyDescent="0.35">
      <c r="A604" t="s">
        <v>607</v>
      </c>
      <c r="B604" s="22">
        <v>696.73406769999997</v>
      </c>
      <c r="C604" s="11">
        <f t="shared" si="33"/>
        <v>7.1901086999999961</v>
      </c>
      <c r="D604" s="14">
        <f t="shared" si="31"/>
        <v>459.18100119630338</v>
      </c>
      <c r="E604">
        <v>0</v>
      </c>
      <c r="F604" s="11" t="str">
        <f t="shared" si="30"/>
        <v/>
      </c>
      <c r="H604" s="16">
        <f t="shared" si="32"/>
        <v>44621</v>
      </c>
    </row>
    <row r="605" spans="1:8" x14ac:dyDescent="0.35">
      <c r="A605" t="s">
        <v>608</v>
      </c>
      <c r="B605" s="22">
        <v>703.42139799999995</v>
      </c>
      <c r="C605" s="11">
        <f t="shared" si="33"/>
        <v>6.6873302999999851</v>
      </c>
      <c r="D605" s="14">
        <f t="shared" si="31"/>
        <v>463.58827100675074</v>
      </c>
      <c r="E605">
        <v>0</v>
      </c>
      <c r="F605" s="11" t="str">
        <f t="shared" si="30"/>
        <v/>
      </c>
      <c r="H605" s="16">
        <f t="shared" si="32"/>
        <v>44652</v>
      </c>
    </row>
    <row r="606" spans="1:8" x14ac:dyDescent="0.35">
      <c r="A606" t="s">
        <v>609</v>
      </c>
      <c r="B606" s="22">
        <v>709.35686220000002</v>
      </c>
      <c r="C606" s="11">
        <f t="shared" si="33"/>
        <v>5.9354642000000695</v>
      </c>
      <c r="D606" s="14">
        <f t="shared" si="31"/>
        <v>467.50002517562297</v>
      </c>
      <c r="E606">
        <v>0</v>
      </c>
      <c r="F606" s="11" t="str">
        <f t="shared" si="30"/>
        <v/>
      </c>
      <c r="H606" s="16">
        <f t="shared" si="32"/>
        <v>44682</v>
      </c>
    </row>
    <row r="607" spans="1:8" x14ac:dyDescent="0.35">
      <c r="A607" t="s">
        <v>610</v>
      </c>
      <c r="B607" s="22">
        <v>714.89272219999998</v>
      </c>
      <c r="C607" s="11">
        <f t="shared" si="33"/>
        <v>5.5358599999999569</v>
      </c>
      <c r="D607" s="14">
        <f t="shared" si="31"/>
        <v>471.14842110618787</v>
      </c>
      <c r="E607">
        <v>0</v>
      </c>
      <c r="F607" s="11" t="str">
        <f t="shared" si="30"/>
        <v/>
      </c>
      <c r="H607" s="16">
        <f t="shared" si="32"/>
        <v>44713</v>
      </c>
    </row>
    <row r="608" spans="1:8" x14ac:dyDescent="0.35">
      <c r="A608" t="s">
        <v>611</v>
      </c>
      <c r="B608" s="22">
        <v>720.31177869999999</v>
      </c>
      <c r="C608" s="11">
        <f t="shared" si="33"/>
        <v>5.4190565000000106</v>
      </c>
      <c r="D608" s="14">
        <f t="shared" si="31"/>
        <v>474.71983795598192</v>
      </c>
      <c r="E608">
        <v>0</v>
      </c>
      <c r="F608" s="11" t="str">
        <f t="shared" si="30"/>
        <v/>
      </c>
      <c r="H608" s="16">
        <f t="shared" si="32"/>
        <v>44743</v>
      </c>
    </row>
    <row r="609" spans="1:8" x14ac:dyDescent="0.35">
      <c r="A609" t="s">
        <v>612</v>
      </c>
      <c r="B609" s="22">
        <v>724.71336280000003</v>
      </c>
      <c r="C609" s="11">
        <f t="shared" si="33"/>
        <v>4.4015841000000364</v>
      </c>
      <c r="D609" s="14">
        <f t="shared" si="31"/>
        <v>477.62069193684107</v>
      </c>
      <c r="E609">
        <v>0</v>
      </c>
      <c r="F609" s="11" t="str">
        <f t="shared" si="30"/>
        <v/>
      </c>
      <c r="H609" s="16">
        <f t="shared" si="32"/>
        <v>44774</v>
      </c>
    </row>
    <row r="610" spans="1:8" x14ac:dyDescent="0.35">
      <c r="A610" t="s">
        <v>613</v>
      </c>
      <c r="B610" s="22">
        <v>728.14390830000002</v>
      </c>
      <c r="C610" s="11">
        <f t="shared" si="33"/>
        <v>3.4305454999999938</v>
      </c>
      <c r="D610" s="14">
        <f t="shared" si="31"/>
        <v>479.88158513894837</v>
      </c>
      <c r="E610">
        <v>0</v>
      </c>
      <c r="F610" s="11" t="str">
        <f t="shared" si="30"/>
        <v/>
      </c>
      <c r="H610" s="16">
        <f t="shared" si="32"/>
        <v>44805</v>
      </c>
    </row>
    <row r="611" spans="1:8" x14ac:dyDescent="0.35">
      <c r="A611" t="s">
        <v>614</v>
      </c>
      <c r="B611" s="22">
        <v>731.11710249999999</v>
      </c>
      <c r="C611" s="11">
        <f t="shared" si="33"/>
        <v>2.9731941999999663</v>
      </c>
      <c r="D611" s="14">
        <f t="shared" si="31"/>
        <v>481.84106200795497</v>
      </c>
      <c r="E611">
        <v>0</v>
      </c>
      <c r="F611" s="11" t="str">
        <f t="shared" ref="F611:F637" si="34">IF(MOD(INT(LEFT(A611,4)),4)=0,IF(RIGHT(A611,3)="Jul",_xlfn.CONCAT("'",RIGHT(LEFT(A611,4),2)),""),"")</f>
        <v/>
      </c>
      <c r="H611" s="16">
        <f t="shared" si="32"/>
        <v>44835</v>
      </c>
    </row>
    <row r="612" spans="1:8" x14ac:dyDescent="0.35">
      <c r="A612" t="s">
        <v>615</v>
      </c>
      <c r="B612" s="22">
        <v>733.62604480000005</v>
      </c>
      <c r="C612" s="11">
        <f t="shared" si="33"/>
        <v>2.5089423000000579</v>
      </c>
      <c r="D612" s="14">
        <f t="shared" ref="D612:D634" si="35">D$98*(B612/B$98)</f>
        <v>483.49457471914025</v>
      </c>
      <c r="E612">
        <v>0</v>
      </c>
      <c r="F612" s="11" t="str">
        <f t="shared" si="34"/>
        <v/>
      </c>
      <c r="H612" s="16">
        <f t="shared" ref="H612:H636" si="36">EDATE(H611, 1)</f>
        <v>44866</v>
      </c>
    </row>
    <row r="613" spans="1:8" x14ac:dyDescent="0.35">
      <c r="A613" t="s">
        <v>616</v>
      </c>
      <c r="B613" s="22">
        <v>736.57070290000001</v>
      </c>
      <c r="C613" s="11">
        <f t="shared" si="33"/>
        <v>2.9446580999999696</v>
      </c>
      <c r="D613" s="14">
        <f t="shared" si="35"/>
        <v>485.4352449364045</v>
      </c>
      <c r="E613">
        <v>0</v>
      </c>
      <c r="F613" s="11" t="str">
        <f t="shared" si="34"/>
        <v/>
      </c>
      <c r="H613" s="16">
        <f t="shared" si="36"/>
        <v>44896</v>
      </c>
    </row>
    <row r="614" spans="1:8" x14ac:dyDescent="0.35">
      <c r="A614" t="s">
        <v>617</v>
      </c>
      <c r="B614" s="22">
        <v>740.56418440000004</v>
      </c>
      <c r="C614" s="11">
        <f t="shared" si="33"/>
        <v>3.9934815000000299</v>
      </c>
      <c r="D614" s="14">
        <f t="shared" si="35"/>
        <v>488.06713982778291</v>
      </c>
      <c r="E614">
        <v>0</v>
      </c>
      <c r="F614" s="11" t="str">
        <f t="shared" si="34"/>
        <v/>
      </c>
      <c r="H614" s="16">
        <f t="shared" si="36"/>
        <v>44927</v>
      </c>
    </row>
    <row r="615" spans="1:8" x14ac:dyDescent="0.35">
      <c r="A615" t="s">
        <v>618</v>
      </c>
      <c r="B615" s="22">
        <v>744.38420389999999</v>
      </c>
      <c r="C615" s="11">
        <f t="shared" si="33"/>
        <v>3.8200194999999439</v>
      </c>
      <c r="D615" s="14">
        <f t="shared" si="35"/>
        <v>490.58471498294909</v>
      </c>
      <c r="E615">
        <v>0</v>
      </c>
      <c r="F615" s="11" t="str">
        <f t="shared" si="34"/>
        <v/>
      </c>
      <c r="H615" s="16">
        <f t="shared" si="36"/>
        <v>44958</v>
      </c>
    </row>
    <row r="616" spans="1:8" x14ac:dyDescent="0.35">
      <c r="A616" t="s">
        <v>619</v>
      </c>
      <c r="B616" s="22">
        <v>747.8315298</v>
      </c>
      <c r="C616" s="11">
        <f t="shared" si="33"/>
        <v>3.4473259000000098</v>
      </c>
      <c r="D616" s="14">
        <f t="shared" si="35"/>
        <v>492.85666726947557</v>
      </c>
      <c r="E616">
        <v>0</v>
      </c>
      <c r="F616" s="11" t="str">
        <f t="shared" si="34"/>
        <v/>
      </c>
      <c r="H616" s="16">
        <f t="shared" si="36"/>
        <v>44986</v>
      </c>
    </row>
    <row r="617" spans="1:8" x14ac:dyDescent="0.35">
      <c r="A617" t="s">
        <v>620</v>
      </c>
      <c r="B617" s="22">
        <v>751.02858449999997</v>
      </c>
      <c r="C617" s="11">
        <f t="shared" si="33"/>
        <v>3.1970546999999669</v>
      </c>
      <c r="D617" s="14">
        <f t="shared" si="35"/>
        <v>494.96367889138673</v>
      </c>
      <c r="E617">
        <v>0</v>
      </c>
      <c r="F617" s="11" t="str">
        <f t="shared" si="34"/>
        <v/>
      </c>
      <c r="H617" s="16">
        <f t="shared" si="36"/>
        <v>45017</v>
      </c>
    </row>
    <row r="618" spans="1:8" x14ac:dyDescent="0.35">
      <c r="A618" t="s">
        <v>621</v>
      </c>
      <c r="B618" s="22">
        <v>754.67776760000004</v>
      </c>
      <c r="C618" s="11">
        <f t="shared" si="33"/>
        <v>3.649183100000073</v>
      </c>
      <c r="D618" s="14">
        <f t="shared" si="35"/>
        <v>497.3686647060436</v>
      </c>
      <c r="E618">
        <v>0</v>
      </c>
      <c r="F618" s="11" t="str">
        <f t="shared" si="34"/>
        <v/>
      </c>
      <c r="H618" s="16">
        <f t="shared" si="36"/>
        <v>45047</v>
      </c>
    </row>
    <row r="619" spans="1:8" x14ac:dyDescent="0.35">
      <c r="A619" t="s">
        <v>622</v>
      </c>
      <c r="B619" s="22">
        <v>758.13374429999999</v>
      </c>
      <c r="C619" s="11">
        <f t="shared" si="33"/>
        <v>3.4559766999999511</v>
      </c>
      <c r="D619" s="14">
        <f t="shared" si="35"/>
        <v>499.64631828261651</v>
      </c>
      <c r="E619">
        <v>0</v>
      </c>
      <c r="F619" s="11" t="str">
        <f t="shared" si="34"/>
        <v/>
      </c>
      <c r="H619" s="16">
        <f t="shared" si="36"/>
        <v>45078</v>
      </c>
    </row>
    <row r="620" spans="1:8" x14ac:dyDescent="0.35">
      <c r="A620" t="s">
        <v>623</v>
      </c>
      <c r="B620" s="22">
        <v>761.24845779999998</v>
      </c>
      <c r="C620" s="11">
        <f t="shared" si="33"/>
        <v>3.1147134999999935</v>
      </c>
      <c r="D620" s="14">
        <f t="shared" si="35"/>
        <v>501.6990631241182</v>
      </c>
      <c r="E620">
        <v>0</v>
      </c>
      <c r="F620" s="11" t="str">
        <f t="shared" si="34"/>
        <v/>
      </c>
      <c r="H620" s="16">
        <f t="shared" si="36"/>
        <v>45108</v>
      </c>
    </row>
    <row r="621" spans="1:8" x14ac:dyDescent="0.35">
      <c r="A621" t="s">
        <v>624</v>
      </c>
      <c r="B621" s="22">
        <v>764.27974659999995</v>
      </c>
      <c r="C621" s="11">
        <f t="shared" si="33"/>
        <v>3.0312887999999703</v>
      </c>
      <c r="D621" s="14">
        <f t="shared" si="35"/>
        <v>503.69682710700187</v>
      </c>
      <c r="E621">
        <v>0</v>
      </c>
      <c r="F621" s="11" t="str">
        <f t="shared" si="34"/>
        <v/>
      </c>
      <c r="H621" s="16">
        <f t="shared" si="36"/>
        <v>45139</v>
      </c>
    </row>
    <row r="622" spans="1:8" x14ac:dyDescent="0.35">
      <c r="A622" t="s">
        <v>625</v>
      </c>
      <c r="B622" s="22">
        <v>767.15571260000002</v>
      </c>
      <c r="C622" s="11">
        <f t="shared" si="33"/>
        <v>2.8759660000000622</v>
      </c>
      <c r="D622" s="14">
        <f t="shared" si="35"/>
        <v>505.59222595213942</v>
      </c>
      <c r="E622">
        <v>0</v>
      </c>
      <c r="F622" s="11" t="str">
        <f t="shared" si="34"/>
        <v/>
      </c>
      <c r="H622" s="16">
        <f t="shared" si="36"/>
        <v>45170</v>
      </c>
    </row>
    <row r="623" spans="1:8" x14ac:dyDescent="0.35">
      <c r="A623" t="s">
        <v>626</v>
      </c>
      <c r="B623" s="22">
        <v>769.84830690000001</v>
      </c>
      <c r="C623" s="11">
        <f t="shared" si="33"/>
        <v>2.6925942999999961</v>
      </c>
      <c r="D623" s="14">
        <f t="shared" si="35"/>
        <v>507.36677409583928</v>
      </c>
      <c r="E623">
        <v>0</v>
      </c>
      <c r="F623" s="11" t="str">
        <f t="shared" si="34"/>
        <v/>
      </c>
      <c r="H623" s="16">
        <f t="shared" si="36"/>
        <v>45200</v>
      </c>
    </row>
    <row r="624" spans="1:8" x14ac:dyDescent="0.35">
      <c r="A624" t="s">
        <v>627</v>
      </c>
      <c r="B624" s="22">
        <v>772.51009529999999</v>
      </c>
      <c r="C624" s="11">
        <f t="shared" si="33"/>
        <v>2.6617883999999776</v>
      </c>
      <c r="D624" s="14">
        <f t="shared" si="35"/>
        <v>509.12101968127399</v>
      </c>
      <c r="E624">
        <v>0</v>
      </c>
      <c r="F624" s="11" t="str">
        <f t="shared" si="34"/>
        <v/>
      </c>
      <c r="H624" s="16">
        <f t="shared" si="36"/>
        <v>45231</v>
      </c>
    </row>
    <row r="625" spans="1:8" x14ac:dyDescent="0.35">
      <c r="A625" t="s">
        <v>628</v>
      </c>
      <c r="B625" s="22">
        <v>775.31467480000003</v>
      </c>
      <c r="C625" s="11">
        <f t="shared" si="33"/>
        <v>2.8045795000000453</v>
      </c>
      <c r="D625" s="14">
        <f t="shared" si="35"/>
        <v>510.96937141609845</v>
      </c>
      <c r="E625">
        <v>0</v>
      </c>
      <c r="F625" s="11" t="str">
        <f t="shared" si="34"/>
        <v/>
      </c>
      <c r="H625" s="16">
        <f t="shared" si="36"/>
        <v>45261</v>
      </c>
    </row>
    <row r="626" spans="1:8" x14ac:dyDescent="0.35">
      <c r="A626" t="s">
        <v>629</v>
      </c>
      <c r="B626" s="22">
        <v>778.27999469999997</v>
      </c>
      <c r="C626" s="11">
        <f t="shared" si="33"/>
        <v>2.9653198999999404</v>
      </c>
      <c r="D626" s="14">
        <f t="shared" si="35"/>
        <v>512.92365874561597</v>
      </c>
      <c r="E626">
        <v>0</v>
      </c>
      <c r="F626" s="11" t="str">
        <f t="shared" si="34"/>
        <v/>
      </c>
      <c r="H626" s="16">
        <f t="shared" si="36"/>
        <v>45292</v>
      </c>
    </row>
    <row r="627" spans="1:8" x14ac:dyDescent="0.35">
      <c r="A627" t="s">
        <v>630</v>
      </c>
      <c r="B627" s="22">
        <v>781.16479509999999</v>
      </c>
      <c r="C627" s="11">
        <f t="shared" si="33"/>
        <v>2.8848004000000174</v>
      </c>
      <c r="D627" s="14">
        <f t="shared" si="35"/>
        <v>514.82487988196192</v>
      </c>
      <c r="E627">
        <v>0</v>
      </c>
      <c r="F627" s="11" t="str">
        <f t="shared" si="34"/>
        <v/>
      </c>
      <c r="H627" s="16">
        <f t="shared" si="36"/>
        <v>45323</v>
      </c>
    </row>
    <row r="628" spans="1:8" x14ac:dyDescent="0.35">
      <c r="A628" t="s">
        <v>631</v>
      </c>
      <c r="B628" s="22">
        <v>783.39578700000004</v>
      </c>
      <c r="C628" s="11">
        <f t="shared" si="33"/>
        <v>2.2309919000000491</v>
      </c>
      <c r="D628" s="14">
        <f t="shared" si="35"/>
        <v>516.29521001478372</v>
      </c>
      <c r="E628">
        <v>0</v>
      </c>
      <c r="F628" s="11" t="str">
        <f t="shared" si="34"/>
        <v/>
      </c>
      <c r="H628" s="16">
        <f t="shared" si="36"/>
        <v>45352</v>
      </c>
    </row>
    <row r="629" spans="1:8" x14ac:dyDescent="0.35">
      <c r="A629" t="s">
        <v>632</v>
      </c>
      <c r="B629" s="22">
        <v>785.54841050000005</v>
      </c>
      <c r="C629" s="11">
        <f t="shared" si="33"/>
        <v>2.1526235000000042</v>
      </c>
      <c r="D629" s="14">
        <f t="shared" si="35"/>
        <v>517.71389163199194</v>
      </c>
      <c r="E629">
        <v>0</v>
      </c>
      <c r="F629" s="11" t="str">
        <f t="shared" si="34"/>
        <v/>
      </c>
      <c r="H629" s="16">
        <f t="shared" si="36"/>
        <v>45383</v>
      </c>
    </row>
    <row r="630" spans="1:8" x14ac:dyDescent="0.35">
      <c r="A630" t="s">
        <v>633</v>
      </c>
      <c r="B630" s="22">
        <v>787.55874689999996</v>
      </c>
      <c r="C630" s="11">
        <f t="shared" si="33"/>
        <v>2.0103363999999146</v>
      </c>
      <c r="D630" s="14">
        <f t="shared" si="35"/>
        <v>519.03879925986303</v>
      </c>
      <c r="E630">
        <v>0</v>
      </c>
      <c r="F630" s="11" t="str">
        <f t="shared" si="34"/>
        <v/>
      </c>
      <c r="H630" s="16">
        <f t="shared" si="36"/>
        <v>45413</v>
      </c>
    </row>
    <row r="631" spans="1:8" x14ac:dyDescent="0.35">
      <c r="A631" t="s">
        <v>634</v>
      </c>
      <c r="B631" s="22">
        <v>789.01750000000004</v>
      </c>
      <c r="C631" s="11">
        <f t="shared" si="33"/>
        <v>1.4587531000000808</v>
      </c>
      <c r="D631" s="14">
        <f t="shared" si="35"/>
        <v>520.00018716955344</v>
      </c>
      <c r="E631">
        <v>0</v>
      </c>
      <c r="F631" s="11" t="str">
        <f t="shared" si="34"/>
        <v/>
      </c>
      <c r="H631" s="16">
        <f t="shared" si="36"/>
        <v>45444</v>
      </c>
    </row>
    <row r="632" spans="1:8" x14ac:dyDescent="0.35">
      <c r="A632" t="s">
        <v>635</v>
      </c>
      <c r="B632" s="22">
        <v>791.02607</v>
      </c>
      <c r="C632" s="11">
        <f t="shared" si="33"/>
        <v>2.0085699999999633</v>
      </c>
      <c r="D632" s="14">
        <f t="shared" si="35"/>
        <v>521.32393065552571</v>
      </c>
      <c r="E632">
        <v>0</v>
      </c>
      <c r="F632" s="11" t="str">
        <f t="shared" si="34"/>
        <v>'24</v>
      </c>
      <c r="H632" s="16">
        <f t="shared" si="36"/>
        <v>45474</v>
      </c>
    </row>
    <row r="633" spans="1:8" x14ac:dyDescent="0.35">
      <c r="A633" t="s">
        <v>636</v>
      </c>
      <c r="B633" s="22">
        <v>793.95146</v>
      </c>
      <c r="C633" s="11">
        <f t="shared" si="33"/>
        <v>2.9253899999999931</v>
      </c>
      <c r="D633" s="14">
        <f t="shared" si="35"/>
        <v>523.25190227534904</v>
      </c>
      <c r="E633">
        <v>0</v>
      </c>
      <c r="F633" s="11" t="str">
        <f t="shared" si="34"/>
        <v/>
      </c>
      <c r="H633" s="16">
        <f t="shared" si="36"/>
        <v>45505</v>
      </c>
    </row>
    <row r="634" spans="1:8" x14ac:dyDescent="0.35">
      <c r="A634" t="s">
        <v>637</v>
      </c>
      <c r="B634" s="22">
        <v>797.02732000000003</v>
      </c>
      <c r="C634" s="11">
        <f t="shared" si="33"/>
        <v>3.0758600000000342</v>
      </c>
      <c r="D634" s="14">
        <f t="shared" si="35"/>
        <v>525.27904080612609</v>
      </c>
      <c r="E634">
        <v>0</v>
      </c>
      <c r="F634" s="11" t="str">
        <f t="shared" si="34"/>
        <v/>
      </c>
      <c r="H634" s="16">
        <f t="shared" si="36"/>
        <v>45536</v>
      </c>
    </row>
    <row r="635" spans="1:8" x14ac:dyDescent="0.35">
      <c r="A635" t="s">
        <v>638</v>
      </c>
      <c r="B635" s="22">
        <v>799.32449999999994</v>
      </c>
      <c r="C635" s="11">
        <f t="shared" si="33"/>
        <v>2.2971799999999121</v>
      </c>
      <c r="D635" s="14">
        <f>D$98*(B635/B$98)</f>
        <v>526.79299205557504</v>
      </c>
      <c r="E635">
        <v>0</v>
      </c>
      <c r="F635" s="11" t="str">
        <f t="shared" si="34"/>
        <v/>
      </c>
      <c r="H635" s="16">
        <f t="shared" si="36"/>
        <v>45566</v>
      </c>
    </row>
    <row r="636" spans="1:8" x14ac:dyDescent="0.35">
      <c r="A636" t="s">
        <v>639</v>
      </c>
      <c r="B636" s="22">
        <v>801.59267999999997</v>
      </c>
      <c r="C636" s="11">
        <f t="shared" si="33"/>
        <v>2.2681800000000294</v>
      </c>
      <c r="D636" s="14">
        <f t="shared" ref="D636" si="37">D$98*(B636/B$98)</f>
        <v>528.28783092104288</v>
      </c>
      <c r="E636">
        <v>0</v>
      </c>
      <c r="F636" s="11" t="str">
        <f t="shared" si="34"/>
        <v/>
      </c>
      <c r="H636" s="16">
        <f t="shared" si="36"/>
        <v>45597</v>
      </c>
    </row>
    <row r="637" spans="1:8" x14ac:dyDescent="0.35">
      <c r="A637" t="s">
        <v>640</v>
      </c>
      <c r="B637" s="22">
        <v>804.13522999999998</v>
      </c>
      <c r="C637" s="11">
        <f t="shared" si="33"/>
        <v>2.5425500000000056</v>
      </c>
      <c r="D637" s="14">
        <f>D$98*(B637/B$98)</f>
        <v>529.96349271040492</v>
      </c>
      <c r="E637">
        <v>0</v>
      </c>
      <c r="F637" s="11" t="str">
        <f t="shared" si="34"/>
        <v/>
      </c>
      <c r="H637" s="16">
        <f t="shared" ref="H637" si="38">EDATE(H636, 1)</f>
        <v>45627</v>
      </c>
    </row>
  </sheetData>
  <phoneticPr fontId="8" type="noConversion"/>
  <conditionalFormatting sqref="D1:E1 C1:C1048576">
    <cfRule type="cellIs" dxfId="4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BA77-47AA-4AA2-B25A-CB6EC8665BC4}">
  <sheetPr>
    <tabColor theme="4" tint="0.79998168889431442"/>
  </sheetPr>
  <dimension ref="A1:AK31"/>
  <sheetViews>
    <sheetView workbookViewId="0">
      <selection activeCell="A13" sqref="A13"/>
    </sheetView>
  </sheetViews>
  <sheetFormatPr defaultRowHeight="14.5" x14ac:dyDescent="0.35"/>
  <cols>
    <col min="3" max="3" width="17.81640625" bestFit="1" customWidth="1"/>
    <col min="4" max="4" width="19.453125" bestFit="1" customWidth="1"/>
    <col min="5" max="5" width="11.1796875" bestFit="1" customWidth="1"/>
    <col min="6" max="6" width="20.453125" bestFit="1" customWidth="1"/>
    <col min="7" max="7" width="11.81640625" customWidth="1"/>
    <col min="8" max="8" width="11.453125" customWidth="1"/>
    <col min="9" max="9" width="6.81640625" bestFit="1" customWidth="1"/>
    <col min="10" max="10" width="13.54296875" bestFit="1" customWidth="1"/>
    <col min="11" max="11" width="10.453125" bestFit="1" customWidth="1"/>
    <col min="12" max="12" width="10.81640625" bestFit="1" customWidth="1"/>
    <col min="14" max="14" width="9.81640625" customWidth="1"/>
    <col min="15" max="15" width="11.453125" bestFit="1" customWidth="1"/>
    <col min="16" max="16" width="9.81640625" bestFit="1" customWidth="1"/>
    <col min="17" max="17" width="8.1796875" bestFit="1" customWidth="1"/>
    <col min="18" max="18" width="11.1796875" bestFit="1" customWidth="1"/>
    <col min="19" max="19" width="12.453125" bestFit="1" customWidth="1"/>
  </cols>
  <sheetData>
    <row r="1" spans="1:25" x14ac:dyDescent="0.35">
      <c r="A1" t="s">
        <v>641</v>
      </c>
      <c r="C1" s="11" t="s">
        <v>642</v>
      </c>
      <c r="D1" s="11" t="s">
        <v>643</v>
      </c>
      <c r="E1" s="11" t="s">
        <v>644</v>
      </c>
      <c r="F1" s="11" t="s">
        <v>645</v>
      </c>
      <c r="G1" s="11" t="s">
        <v>646</v>
      </c>
      <c r="H1" s="11" t="s">
        <v>647</v>
      </c>
      <c r="I1" s="11" t="s">
        <v>648</v>
      </c>
      <c r="J1" s="11" t="s">
        <v>649</v>
      </c>
      <c r="K1" s="11" t="s">
        <v>650</v>
      </c>
      <c r="L1" s="11" t="s">
        <v>651</v>
      </c>
      <c r="M1" s="11" t="s">
        <v>652</v>
      </c>
      <c r="N1" s="11" t="s">
        <v>653</v>
      </c>
      <c r="O1" s="11" t="s">
        <v>654</v>
      </c>
      <c r="P1" s="11" t="s">
        <v>655</v>
      </c>
      <c r="Q1" s="11" t="s">
        <v>656</v>
      </c>
      <c r="R1" s="11" t="s">
        <v>657</v>
      </c>
      <c r="S1" s="11" t="s">
        <v>658</v>
      </c>
      <c r="T1" s="11" t="s">
        <v>659</v>
      </c>
      <c r="U1" s="11" t="s">
        <v>660</v>
      </c>
      <c r="V1" s="11" t="s">
        <v>661</v>
      </c>
      <c r="W1" s="11" t="s">
        <v>662</v>
      </c>
      <c r="X1" s="11" t="s">
        <v>663</v>
      </c>
      <c r="Y1" s="11" t="s">
        <v>664</v>
      </c>
    </row>
    <row r="2" spans="1:25" x14ac:dyDescent="0.35">
      <c r="A2" t="s">
        <v>665</v>
      </c>
      <c r="C2" s="11">
        <v>2.846753096912209</v>
      </c>
      <c r="D2" s="11">
        <v>2.8462094421160655</v>
      </c>
      <c r="E2" s="11">
        <v>2.7510069225419325</v>
      </c>
      <c r="F2" s="11">
        <v>2.0335969612959466</v>
      </c>
      <c r="G2" s="11">
        <v>2.0315827636525681</v>
      </c>
      <c r="H2" s="11">
        <v>1.6485348411312957</v>
      </c>
      <c r="I2" s="11">
        <v>1.5413957690747602</v>
      </c>
      <c r="J2" s="11">
        <v>1.4537142002527046</v>
      </c>
      <c r="K2" s="11">
        <v>1.4084593138391275</v>
      </c>
      <c r="L2" s="11">
        <v>1.245870345022327</v>
      </c>
      <c r="M2" s="11">
        <v>1.0762952585217294</v>
      </c>
      <c r="N2" s="11">
        <v>1.0578960059513691</v>
      </c>
      <c r="O2" s="11">
        <v>0.99585047280172834</v>
      </c>
      <c r="P2" s="11">
        <v>0.94925683876543065</v>
      </c>
      <c r="Q2" s="11">
        <v>0.83134385141262857</v>
      </c>
      <c r="R2" s="11">
        <v>0.79413666432435981</v>
      </c>
      <c r="S2" s="11">
        <v>0.74204726173429614</v>
      </c>
      <c r="T2" s="11">
        <v>0.71658840309360472</v>
      </c>
      <c r="U2" s="11">
        <v>0.6921299184793801</v>
      </c>
      <c r="V2" s="11">
        <v>0.6794256879095607</v>
      </c>
      <c r="W2" s="11">
        <v>0.11023694807209039</v>
      </c>
      <c r="X2" s="11">
        <v>9.8647427829106182E-2</v>
      </c>
      <c r="Y2" s="11">
        <v>-0.184883171338732</v>
      </c>
    </row>
    <row r="3" spans="1:25" x14ac:dyDescent="0.35">
      <c r="C3" s="11">
        <v>1</v>
      </c>
      <c r="D3" s="11">
        <v>1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>
        <v>1</v>
      </c>
      <c r="L3" s="11">
        <v>1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11">
        <v>1</v>
      </c>
    </row>
    <row r="4" spans="1:25" x14ac:dyDescent="0.35">
      <c r="C4" s="11">
        <v>0.69565139325629799</v>
      </c>
      <c r="D4" s="11">
        <v>0.3985934657237884</v>
      </c>
      <c r="E4" s="11">
        <v>2.097311529247126</v>
      </c>
      <c r="F4" s="11">
        <v>0.44775298790526863</v>
      </c>
      <c r="G4" s="11">
        <v>0.44008846655333356</v>
      </c>
      <c r="H4" s="11">
        <v>0.20758935258089406</v>
      </c>
      <c r="I4" s="11">
        <v>0.45988199702131127</v>
      </c>
      <c r="J4" s="11">
        <v>0.24054172637378612</v>
      </c>
      <c r="K4" s="11">
        <v>0.12925832364721512</v>
      </c>
      <c r="L4" s="11">
        <v>0.20079580386238471</v>
      </c>
      <c r="M4" s="11">
        <v>0.19117823692476388</v>
      </c>
      <c r="N4" s="11">
        <v>1.1030444102859014</v>
      </c>
      <c r="O4" s="11">
        <v>0.18262993187820209</v>
      </c>
      <c r="P4" s="11">
        <v>0.48779478878399363</v>
      </c>
      <c r="Q4" s="11">
        <v>0.55829193747169636</v>
      </c>
      <c r="R4" s="11">
        <v>0.61207307394216326</v>
      </c>
      <c r="S4" s="11">
        <v>0.21172970906278987</v>
      </c>
      <c r="T4" s="11">
        <v>0.35447755136011083</v>
      </c>
      <c r="U4" s="11">
        <v>0.14901707678456755</v>
      </c>
      <c r="V4" s="11">
        <v>0.19390681334057469</v>
      </c>
      <c r="W4" s="11">
        <v>0.26053365123035821</v>
      </c>
      <c r="X4" s="11">
        <v>0.21620341868751891</v>
      </c>
      <c r="Y4" s="11">
        <v>0.34333650914608105</v>
      </c>
    </row>
    <row r="5" spans="1:25" x14ac:dyDescent="0.35">
      <c r="A5" t="s">
        <v>666</v>
      </c>
      <c r="C5" s="11">
        <v>0.72885781200551003</v>
      </c>
      <c r="D5" s="11">
        <v>0.41413826887477967</v>
      </c>
      <c r="E5" s="11">
        <v>1.9125003579808826</v>
      </c>
      <c r="F5" s="11">
        <v>0.45387475531823807</v>
      </c>
      <c r="G5" s="11">
        <v>0.46580344984343958</v>
      </c>
      <c r="H5" s="11">
        <v>0.19943416039306983</v>
      </c>
      <c r="I5" s="11">
        <v>0.42688121116290878</v>
      </c>
      <c r="J5" s="11">
        <v>0.22658866926762022</v>
      </c>
      <c r="K5" s="11">
        <v>0.12593443688328043</v>
      </c>
      <c r="L5" s="11">
        <v>0.19994435141503208</v>
      </c>
      <c r="M5" s="11">
        <v>0.20441589492957102</v>
      </c>
      <c r="N5" s="11">
        <v>1.0883513988679181</v>
      </c>
      <c r="O5" s="11">
        <v>0.19410332629399507</v>
      </c>
      <c r="P5" s="11">
        <v>0.50102405316731347</v>
      </c>
      <c r="Q5" s="11">
        <v>0.55923358194025896</v>
      </c>
      <c r="R5" s="11">
        <v>0.64536225655771851</v>
      </c>
      <c r="S5" s="11">
        <v>0.21559714129426732</v>
      </c>
      <c r="T5" s="11">
        <v>0.33737378562857334</v>
      </c>
      <c r="U5" s="11">
        <v>0.14779395649410698</v>
      </c>
      <c r="V5" s="11">
        <v>0.19382861067049484</v>
      </c>
      <c r="W5" s="11">
        <v>0.24040421251154648</v>
      </c>
      <c r="X5" s="11">
        <v>0.210399293399301</v>
      </c>
      <c r="Y5" s="11">
        <v>0.33289634991577888</v>
      </c>
    </row>
    <row r="8" spans="1:25" x14ac:dyDescent="0.35">
      <c r="A8" s="6" t="s">
        <v>667</v>
      </c>
      <c r="H8" s="7"/>
      <c r="U8" s="7"/>
    </row>
    <row r="9" spans="1:25" x14ac:dyDescent="0.35">
      <c r="A9" s="3" t="s">
        <v>668</v>
      </c>
      <c r="B9" s="3"/>
      <c r="C9" t="s">
        <v>669</v>
      </c>
      <c r="D9" t="s">
        <v>670</v>
      </c>
      <c r="E9" t="str">
        <f>E1</f>
        <v>mine (1.1%)</v>
      </c>
      <c r="F9" t="str">
        <f t="shared" ref="F9:W9" si="0">F1</f>
        <v>durable (4.4%)</v>
      </c>
      <c r="G9" t="str">
        <f t="shared" si="0"/>
        <v>info (1.6%)</v>
      </c>
      <c r="H9" t="str">
        <f t="shared" si="0"/>
        <v>pst (7.4%)</v>
      </c>
      <c r="I9" t="str">
        <f t="shared" si="0"/>
        <v>admin (6.3%)</v>
      </c>
      <c r="J9" t="str">
        <f t="shared" si="0"/>
        <v>transWare (4.6%)</v>
      </c>
      <c r="K9" t="str">
        <f t="shared" si="0"/>
        <v>wholesale (4.7%)</v>
      </c>
      <c r="L9" t="str">
        <f t="shared" si="0"/>
        <v>real estate (1.8%)</v>
      </c>
      <c r="M9" t="str">
        <f t="shared" si="0"/>
        <v>repair (1.1%)</v>
      </c>
      <c r="N9" t="str">
        <f t="shared" si="0"/>
        <v>OilGas (0.5%)</v>
      </c>
      <c r="O9" t="str">
        <f t="shared" si="0"/>
        <v>foodAccom (9.5%)</v>
      </c>
      <c r="P9" t="str">
        <f t="shared" si="0"/>
        <v>manage (1.3%)</v>
      </c>
      <c r="Q9" t="str">
        <f t="shared" si="0"/>
        <v>arts (1.2%)</v>
      </c>
      <c r="R9" t="str">
        <f t="shared" si="0"/>
        <v>util (0.5%)</v>
      </c>
      <c r="S9" t="str">
        <f t="shared" si="0"/>
        <v>finance (6.6%)</v>
      </c>
      <c r="T9" t="str">
        <f t="shared" si="0"/>
        <v>nondur (2.5%)</v>
      </c>
      <c r="U9" t="str">
        <f t="shared" si="0"/>
        <v>retail (9.9%)</v>
      </c>
      <c r="V9" t="str">
        <f t="shared" si="0"/>
        <v>edu (1.8%)</v>
      </c>
      <c r="W9" t="str">
        <f t="shared" si="0"/>
        <v>health (11.9%)</v>
      </c>
      <c r="X9" t="str">
        <f>X1</f>
        <v>state (13.2%)</v>
      </c>
      <c r="Y9" t="str">
        <f t="shared" ref="Y9" si="1">Y1</f>
        <v>federal (1.6%)</v>
      </c>
    </row>
    <row r="10" spans="1:25" x14ac:dyDescent="0.35">
      <c r="C10" s="14">
        <f>C2</f>
        <v>2.846753096912209</v>
      </c>
      <c r="D10" s="14">
        <f>D2</f>
        <v>2.8462094421160655</v>
      </c>
      <c r="E10" s="14">
        <f>E2</f>
        <v>2.7510069225419325</v>
      </c>
      <c r="F10" s="14">
        <f>F2</f>
        <v>2.0335969612959466</v>
      </c>
      <c r="G10" s="14">
        <f>G2</f>
        <v>2.0315827636525681</v>
      </c>
      <c r="H10" s="14">
        <f t="shared" ref="H10:W10" si="2">H2</f>
        <v>1.6485348411312957</v>
      </c>
      <c r="I10" s="14">
        <f t="shared" si="2"/>
        <v>1.5413957690747602</v>
      </c>
      <c r="J10" s="14">
        <f t="shared" si="2"/>
        <v>1.4537142002527046</v>
      </c>
      <c r="K10" s="14">
        <f t="shared" si="2"/>
        <v>1.4084593138391275</v>
      </c>
      <c r="L10" s="14">
        <f t="shared" si="2"/>
        <v>1.245870345022327</v>
      </c>
      <c r="M10" s="14">
        <f t="shared" si="2"/>
        <v>1.0762952585217294</v>
      </c>
      <c r="N10" s="14">
        <f t="shared" si="2"/>
        <v>1.0578960059513691</v>
      </c>
      <c r="O10" s="14">
        <f t="shared" si="2"/>
        <v>0.99585047280172834</v>
      </c>
      <c r="P10" s="14">
        <f t="shared" si="2"/>
        <v>0.94925683876543065</v>
      </c>
      <c r="Q10" s="14">
        <f t="shared" si="2"/>
        <v>0.83134385141262857</v>
      </c>
      <c r="R10" s="14">
        <f t="shared" si="2"/>
        <v>0.79413666432435981</v>
      </c>
      <c r="S10" s="14">
        <f t="shared" si="2"/>
        <v>0.74204726173429614</v>
      </c>
      <c r="T10" s="14">
        <f t="shared" si="2"/>
        <v>0.71658840309360472</v>
      </c>
      <c r="U10" s="14">
        <f t="shared" si="2"/>
        <v>0.6921299184793801</v>
      </c>
      <c r="V10" s="14">
        <f t="shared" si="2"/>
        <v>0.6794256879095607</v>
      </c>
      <c r="W10" s="14">
        <f t="shared" si="2"/>
        <v>0.11023694807209039</v>
      </c>
      <c r="X10" s="14">
        <f>X2</f>
        <v>9.8647427829106182E-2</v>
      </c>
      <c r="Y10" s="14">
        <f t="shared" ref="Y10" si="3">Y2</f>
        <v>-0.184883171338732</v>
      </c>
    </row>
    <row r="13" spans="1:25" x14ac:dyDescent="0.35">
      <c r="B13" s="4"/>
      <c r="C13" s="4" t="s">
        <v>671</v>
      </c>
      <c r="D13" s="4" t="s">
        <v>672</v>
      </c>
      <c r="E13" s="4" t="s">
        <v>673</v>
      </c>
      <c r="F13" s="4" t="s">
        <v>823</v>
      </c>
      <c r="G13" s="4" t="s">
        <v>822</v>
      </c>
      <c r="H13" s="4" t="s">
        <v>674</v>
      </c>
      <c r="I13" s="4" t="s">
        <v>675</v>
      </c>
      <c r="J13" s="4" t="s">
        <v>676</v>
      </c>
      <c r="K13" s="4" t="s">
        <v>677</v>
      </c>
      <c r="L13" s="4" t="s">
        <v>818</v>
      </c>
      <c r="M13" s="4" t="s">
        <v>678</v>
      </c>
      <c r="N13" s="4" t="s">
        <v>679</v>
      </c>
      <c r="O13" s="4" t="s">
        <v>680</v>
      </c>
      <c r="P13" s="4" t="s">
        <v>681</v>
      </c>
      <c r="Q13" s="4" t="s">
        <v>682</v>
      </c>
      <c r="R13" s="4" t="s">
        <v>683</v>
      </c>
      <c r="S13" s="4" t="s">
        <v>684</v>
      </c>
      <c r="T13" s="4" t="s">
        <v>685</v>
      </c>
      <c r="U13" s="4" t="s">
        <v>686</v>
      </c>
      <c r="V13" s="4" t="s">
        <v>821</v>
      </c>
      <c r="W13" s="4" t="s">
        <v>819</v>
      </c>
      <c r="X13" s="4" t="s">
        <v>687</v>
      </c>
      <c r="Y13" s="4" t="s">
        <v>820</v>
      </c>
    </row>
    <row r="14" spans="1:25" x14ac:dyDescent="0.35">
      <c r="B14" t="s">
        <v>665</v>
      </c>
      <c r="C14" s="14">
        <f>C10</f>
        <v>2.846753096912209</v>
      </c>
      <c r="D14" s="14">
        <f t="shared" ref="D14:E14" si="4">D10</f>
        <v>2.8462094421160655</v>
      </c>
      <c r="E14" s="14">
        <f t="shared" si="4"/>
        <v>2.7510069225419325</v>
      </c>
      <c r="F14" s="14">
        <f>G10</f>
        <v>2.0315827636525681</v>
      </c>
      <c r="G14" s="14">
        <f>F10</f>
        <v>2.0335969612959466</v>
      </c>
      <c r="H14" s="14">
        <f t="shared" ref="H14:Y14" si="5">H10</f>
        <v>1.6485348411312957</v>
      </c>
      <c r="I14" s="14">
        <f t="shared" si="5"/>
        <v>1.5413957690747602</v>
      </c>
      <c r="J14" s="14">
        <f t="shared" si="5"/>
        <v>1.4537142002527046</v>
      </c>
      <c r="K14" s="14">
        <f t="shared" si="5"/>
        <v>1.4084593138391275</v>
      </c>
      <c r="L14" s="14">
        <f t="shared" si="5"/>
        <v>1.245870345022327</v>
      </c>
      <c r="M14" s="14">
        <f t="shared" si="5"/>
        <v>1.0762952585217294</v>
      </c>
      <c r="N14" s="14">
        <f t="shared" si="5"/>
        <v>1.0578960059513691</v>
      </c>
      <c r="O14" s="14">
        <f t="shared" si="5"/>
        <v>0.99585047280172834</v>
      </c>
      <c r="P14" s="14">
        <f t="shared" si="5"/>
        <v>0.94925683876543065</v>
      </c>
      <c r="Q14" s="14">
        <f t="shared" si="5"/>
        <v>0.83134385141262857</v>
      </c>
      <c r="R14" s="14">
        <f t="shared" si="5"/>
        <v>0.79413666432435981</v>
      </c>
      <c r="S14" s="14">
        <f t="shared" si="5"/>
        <v>0.74204726173429614</v>
      </c>
      <c r="T14" s="14">
        <f t="shared" si="5"/>
        <v>0.71658840309360472</v>
      </c>
      <c r="U14" s="14">
        <f t="shared" si="5"/>
        <v>0.6921299184793801</v>
      </c>
      <c r="V14" s="14">
        <f t="shared" si="5"/>
        <v>0.6794256879095607</v>
      </c>
      <c r="W14" s="14">
        <f t="shared" si="5"/>
        <v>0.11023694807209039</v>
      </c>
      <c r="X14" s="14">
        <f t="shared" si="5"/>
        <v>9.8647427829106182E-2</v>
      </c>
      <c r="Y14" s="14">
        <f t="shared" si="5"/>
        <v>-0.184883171338732</v>
      </c>
    </row>
    <row r="15" spans="1:25" x14ac:dyDescent="0.35">
      <c r="B15" t="s">
        <v>688</v>
      </c>
      <c r="C15" s="14">
        <f>F19</f>
        <v>2.2529388904026764</v>
      </c>
      <c r="D15" s="14">
        <f>E19</f>
        <v>3.0473751923494179</v>
      </c>
      <c r="E15" s="14">
        <f>AVERAGE(H19:K19)</f>
        <v>1.9212861460442698</v>
      </c>
      <c r="F15" s="14">
        <f>C19</f>
        <v>3.1030293628757466</v>
      </c>
      <c r="G15" s="14">
        <f>G19</f>
        <v>1.9802386742586218</v>
      </c>
      <c r="H15" s="14">
        <f>O19</f>
        <v>1.4457906278719797</v>
      </c>
      <c r="I15" s="14">
        <f>P19</f>
        <v>1.2798686363060889</v>
      </c>
      <c r="J15" s="14">
        <f>N19</f>
        <v>1.5331025734385442</v>
      </c>
      <c r="K15" s="14">
        <f>S19</f>
        <v>1.1976374591001264</v>
      </c>
      <c r="L15" s="14">
        <f>R19</f>
        <v>1.2003733049247334</v>
      </c>
      <c r="M15" s="20">
        <f>Q19</f>
        <v>1.2772669816115314</v>
      </c>
      <c r="N15" s="20">
        <v>0.94</v>
      </c>
      <c r="O15" s="14">
        <f>T19</f>
        <v>1.1652683994623938</v>
      </c>
      <c r="P15" s="14">
        <f>X19</f>
        <v>1.0405491373317557</v>
      </c>
      <c r="Q15" s="14">
        <f>L19</f>
        <v>1.7456367408332694</v>
      </c>
      <c r="R15" s="14">
        <f>AC19</f>
        <v>0.52488253077314317</v>
      </c>
      <c r="S15" s="14">
        <f>AB19</f>
        <v>0.67472254609294025</v>
      </c>
      <c r="T15" s="14">
        <f>AA19</f>
        <v>0.8120187337006638</v>
      </c>
      <c r="U15" s="14">
        <f>AD19</f>
        <v>0.53581507666551986</v>
      </c>
      <c r="V15" s="14">
        <f>Z19</f>
        <v>0.9023215452431993</v>
      </c>
      <c r="W15" s="14">
        <f>AE19</f>
        <v>0.49932181356570865</v>
      </c>
      <c r="X15" s="14">
        <f>AH19</f>
        <v>0.33521782797638622</v>
      </c>
      <c r="Y15" s="14">
        <f>AJ19</f>
        <v>-0.78512398067934275</v>
      </c>
    </row>
    <row r="18" spans="1:37" x14ac:dyDescent="0.35">
      <c r="A18" t="s">
        <v>641</v>
      </c>
      <c r="C18" t="s">
        <v>689</v>
      </c>
      <c r="D18" t="s">
        <v>690</v>
      </c>
      <c r="E18" t="s">
        <v>691</v>
      </c>
      <c r="F18" t="s">
        <v>692</v>
      </c>
      <c r="G18" t="s">
        <v>693</v>
      </c>
      <c r="H18" t="s">
        <v>694</v>
      </c>
      <c r="I18" t="s">
        <v>695</v>
      </c>
      <c r="J18" t="s">
        <v>696</v>
      </c>
      <c r="K18" t="s">
        <v>697</v>
      </c>
      <c r="L18" t="s">
        <v>698</v>
      </c>
      <c r="M18" t="s">
        <v>699</v>
      </c>
      <c r="N18" t="s">
        <v>700</v>
      </c>
      <c r="O18" t="s">
        <v>701</v>
      </c>
      <c r="P18" t="s">
        <v>702</v>
      </c>
      <c r="Q18" t="s">
        <v>703</v>
      </c>
      <c r="R18" t="s">
        <v>704</v>
      </c>
      <c r="S18" t="s">
        <v>705</v>
      </c>
      <c r="T18" t="s">
        <v>706</v>
      </c>
      <c r="U18" t="s">
        <v>707</v>
      </c>
      <c r="V18" t="s">
        <v>708</v>
      </c>
      <c r="W18" t="s">
        <v>709</v>
      </c>
      <c r="X18" t="s">
        <v>710</v>
      </c>
      <c r="Y18" t="s">
        <v>711</v>
      </c>
      <c r="Z18" t="s">
        <v>712</v>
      </c>
      <c r="AA18" t="s">
        <v>713</v>
      </c>
      <c r="AB18" t="s">
        <v>714</v>
      </c>
      <c r="AC18" t="s">
        <v>715</v>
      </c>
      <c r="AD18" t="s">
        <v>716</v>
      </c>
      <c r="AE18" t="s">
        <v>717</v>
      </c>
      <c r="AF18" t="s">
        <v>718</v>
      </c>
      <c r="AG18" t="s">
        <v>719</v>
      </c>
      <c r="AH18" t="s">
        <v>720</v>
      </c>
      <c r="AI18" t="s">
        <v>721</v>
      </c>
      <c r="AJ18" t="s">
        <v>722</v>
      </c>
    </row>
    <row r="19" spans="1:37" x14ac:dyDescent="0.35">
      <c r="A19" t="s">
        <v>723</v>
      </c>
      <c r="C19">
        <v>3.1030293628757466</v>
      </c>
      <c r="D19">
        <v>3.1716303363448799</v>
      </c>
      <c r="E19">
        <v>3.0473751923494179</v>
      </c>
      <c r="F19">
        <v>2.2529388904026764</v>
      </c>
      <c r="G19">
        <v>1.9802386742586218</v>
      </c>
      <c r="H19">
        <v>1.9467102981553255</v>
      </c>
      <c r="I19">
        <v>1.9135962874616077</v>
      </c>
      <c r="J19">
        <v>1.9506397597749683</v>
      </c>
      <c r="K19">
        <v>1.8741982387851783</v>
      </c>
      <c r="L19">
        <v>1.7456367408332694</v>
      </c>
      <c r="M19">
        <v>1.6286999790606802</v>
      </c>
      <c r="N19">
        <v>1.5331025734385442</v>
      </c>
      <c r="O19">
        <v>1.4457906278719797</v>
      </c>
      <c r="P19">
        <v>1.2798686363060889</v>
      </c>
      <c r="Q19">
        <v>1.2772669816115314</v>
      </c>
      <c r="R19">
        <v>1.2003733049247334</v>
      </c>
      <c r="S19">
        <v>1.1976374591001264</v>
      </c>
      <c r="T19">
        <v>1.1652683994623938</v>
      </c>
      <c r="U19">
        <v>1.0790503793734352</v>
      </c>
      <c r="V19">
        <v>1.1014451659850308</v>
      </c>
      <c r="W19">
        <v>1.0132546905366691</v>
      </c>
      <c r="X19">
        <v>1.0405491373317557</v>
      </c>
      <c r="Y19">
        <v>1.0150578468618818</v>
      </c>
      <c r="Z19">
        <v>0.9023215452431993</v>
      </c>
      <c r="AA19">
        <v>0.8120187337006638</v>
      </c>
      <c r="AB19">
        <v>0.67472254609294025</v>
      </c>
      <c r="AC19">
        <v>0.52488253077314317</v>
      </c>
      <c r="AD19">
        <v>0.53581507666551986</v>
      </c>
      <c r="AE19">
        <v>0.49932181356570865</v>
      </c>
      <c r="AF19">
        <v>0.39927763538527805</v>
      </c>
      <c r="AG19">
        <v>0.33819596519426848</v>
      </c>
      <c r="AH19">
        <v>0.33521782797638622</v>
      </c>
      <c r="AI19">
        <v>4.559746871065485E-2</v>
      </c>
      <c r="AJ19">
        <v>-0.78512398067934275</v>
      </c>
    </row>
    <row r="20" spans="1:37" x14ac:dyDescent="0.35">
      <c r="C20">
        <v>1.5086097323657239</v>
      </c>
      <c r="D20">
        <v>2.6074255929388217</v>
      </c>
      <c r="E20">
        <v>2.4212232624857499</v>
      </c>
      <c r="F20">
        <v>1.8916237433354115</v>
      </c>
      <c r="G20">
        <v>1.6978172828909572</v>
      </c>
      <c r="H20">
        <v>1.1771260613227361</v>
      </c>
      <c r="I20">
        <v>1.0328518241745319</v>
      </c>
      <c r="J20">
        <v>0.49576650371021325</v>
      </c>
      <c r="K20">
        <v>1.5711147548885362</v>
      </c>
      <c r="L20">
        <v>1.3300789514026921</v>
      </c>
      <c r="M20">
        <v>0.79502225558726791</v>
      </c>
      <c r="N20">
        <v>1.2885024680680126</v>
      </c>
      <c r="O20">
        <v>1.1831048673770905</v>
      </c>
      <c r="P20">
        <v>0.97481725880070247</v>
      </c>
      <c r="Q20">
        <v>0.99786641250204622</v>
      </c>
      <c r="R20">
        <v>1.0107838869981642</v>
      </c>
      <c r="S20">
        <v>1.0271322869012944</v>
      </c>
      <c r="T20">
        <v>0.92597074424460013</v>
      </c>
      <c r="U20">
        <v>0.79681423895758186</v>
      </c>
      <c r="V20">
        <v>0.6298015713576971</v>
      </c>
      <c r="W20">
        <v>0.77051360887937004</v>
      </c>
      <c r="X20">
        <v>0.63176600873725353</v>
      </c>
      <c r="Y20">
        <v>0.45935299552053044</v>
      </c>
      <c r="Z20">
        <v>0.55391496913095972</v>
      </c>
      <c r="AA20">
        <v>0.6595912679437046</v>
      </c>
      <c r="AB20">
        <v>0.37649619033244619</v>
      </c>
      <c r="AC20">
        <v>6.2023142721384941E-2</v>
      </c>
      <c r="AD20">
        <v>0.21771694062041533</v>
      </c>
      <c r="AE20">
        <v>0.18565147691121298</v>
      </c>
      <c r="AF20">
        <v>0.20408781209672916</v>
      </c>
      <c r="AG20">
        <v>0.15309884134913393</v>
      </c>
      <c r="AH20">
        <v>7.7353793415187583E-2</v>
      </c>
      <c r="AI20">
        <v>-0.21973091541105277</v>
      </c>
      <c r="AJ20">
        <v>-1.1066223960260313</v>
      </c>
    </row>
    <row r="21" spans="1:37" x14ac:dyDescent="0.35">
      <c r="C21">
        <v>4.9757055515347632</v>
      </c>
      <c r="D21">
        <v>3.7566226205448117</v>
      </c>
      <c r="E21">
        <v>3.6772572083099182</v>
      </c>
      <c r="F21">
        <v>2.5952159534909578</v>
      </c>
      <c r="G21">
        <v>2.2964813460159634</v>
      </c>
      <c r="H21">
        <v>2.6984775532634426</v>
      </c>
      <c r="I21">
        <v>2.756066058938611</v>
      </c>
      <c r="J21">
        <v>3.3338341437729331</v>
      </c>
      <c r="K21">
        <v>2.2596277193067529</v>
      </c>
      <c r="L21">
        <v>2.1664926306880714</v>
      </c>
      <c r="M21">
        <v>2.5563551336437049</v>
      </c>
      <c r="N21">
        <v>1.7350971651201506</v>
      </c>
      <c r="O21">
        <v>1.6449051156674437</v>
      </c>
      <c r="P21">
        <v>1.8142667134054822</v>
      </c>
      <c r="Q21">
        <v>1.4858056495376086</v>
      </c>
      <c r="R21">
        <v>1.378026683774517</v>
      </c>
      <c r="S21">
        <v>1.3667506075955673</v>
      </c>
      <c r="T21">
        <v>1.4017817733780775</v>
      </c>
      <c r="U21">
        <v>1.3648502219685608</v>
      </c>
      <c r="V21">
        <v>1.5461900467937961</v>
      </c>
      <c r="W21">
        <v>1.2660623410692269</v>
      </c>
      <c r="X21">
        <v>1.3193825565339097</v>
      </c>
      <c r="Y21">
        <v>1.5003230473510358</v>
      </c>
      <c r="Z21">
        <v>1.261722790365587</v>
      </c>
      <c r="AA21">
        <v>0.96031070796351692</v>
      </c>
      <c r="AB21">
        <v>0.93040715687035114</v>
      </c>
      <c r="AC21">
        <v>0.97397899943264954</v>
      </c>
      <c r="AD21">
        <v>0.84314318918716902</v>
      </c>
      <c r="AE21">
        <v>0.69736953057228945</v>
      </c>
      <c r="AF21">
        <v>0.58161744382953784</v>
      </c>
      <c r="AG21">
        <v>0.51639708112369687</v>
      </c>
      <c r="AH21">
        <v>0.57642341218004689</v>
      </c>
      <c r="AI21">
        <v>0.30394537432085011</v>
      </c>
      <c r="AJ21">
        <v>-0.43455120377670392</v>
      </c>
    </row>
    <row r="23" spans="1:37" x14ac:dyDescent="0.35">
      <c r="A23" t="s">
        <v>668</v>
      </c>
      <c r="C23" t="s">
        <v>642</v>
      </c>
      <c r="D23" t="s">
        <v>643</v>
      </c>
      <c r="E23" t="s">
        <v>644</v>
      </c>
      <c r="F23" t="s">
        <v>645</v>
      </c>
      <c r="G23" t="s">
        <v>646</v>
      </c>
      <c r="H23" t="s">
        <v>647</v>
      </c>
      <c r="I23" t="s">
        <v>648</v>
      </c>
      <c r="J23" t="s">
        <v>649</v>
      </c>
      <c r="K23" t="s">
        <v>650</v>
      </c>
      <c r="L23" t="s">
        <v>651</v>
      </c>
      <c r="M23" t="s">
        <v>652</v>
      </c>
      <c r="N23" t="s">
        <v>653</v>
      </c>
      <c r="O23" t="s">
        <v>654</v>
      </c>
      <c r="P23" t="s">
        <v>655</v>
      </c>
      <c r="Q23" t="s">
        <v>656</v>
      </c>
      <c r="R23" t="s">
        <v>657</v>
      </c>
      <c r="S23" t="s">
        <v>658</v>
      </c>
      <c r="T23" t="s">
        <v>659</v>
      </c>
      <c r="U23" t="s">
        <v>660</v>
      </c>
      <c r="V23" t="s">
        <v>661</v>
      </c>
      <c r="W23" t="s">
        <v>662</v>
      </c>
      <c r="X23" t="s">
        <v>663</v>
      </c>
      <c r="Y23" t="s">
        <v>664</v>
      </c>
    </row>
    <row r="24" spans="1:37" x14ac:dyDescent="0.35">
      <c r="C24">
        <v>2.846753096912209</v>
      </c>
      <c r="D24">
        <v>2.8462094421160655</v>
      </c>
      <c r="E24">
        <v>2.7510069225419325</v>
      </c>
      <c r="F24">
        <v>2.0335969612959466</v>
      </c>
      <c r="G24">
        <v>2.0315827636525681</v>
      </c>
      <c r="H24">
        <v>1.6485348411312957</v>
      </c>
      <c r="I24">
        <v>1.5413957690747602</v>
      </c>
      <c r="J24">
        <v>1.4537142002527046</v>
      </c>
      <c r="K24">
        <v>1.4084593138391275</v>
      </c>
      <c r="L24">
        <v>1.245870345022327</v>
      </c>
      <c r="M24">
        <v>1.0762952585217294</v>
      </c>
      <c r="N24">
        <v>1.0578960059513691</v>
      </c>
      <c r="O24">
        <v>0.99585047280172834</v>
      </c>
      <c r="P24">
        <v>0.94925683876543065</v>
      </c>
      <c r="Q24">
        <v>0.83134385141262857</v>
      </c>
      <c r="R24">
        <v>0.79413666432435981</v>
      </c>
      <c r="S24">
        <v>0.74204726173429614</v>
      </c>
      <c r="T24">
        <v>0.71658840309360472</v>
      </c>
      <c r="U24">
        <v>0.6921299184793801</v>
      </c>
      <c r="V24">
        <v>0.6794256879095607</v>
      </c>
      <c r="W24">
        <v>0.11023694807209039</v>
      </c>
      <c r="X24">
        <v>9.8647427829106182E-2</v>
      </c>
      <c r="Y24">
        <v>-0.184883171338732</v>
      </c>
    </row>
    <row r="25" spans="1:37" x14ac:dyDescent="0.35"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</row>
    <row r="26" spans="1:37" x14ac:dyDescent="0.35">
      <c r="A26" t="s">
        <v>724</v>
      </c>
      <c r="C26">
        <v>0.69565139325629799</v>
      </c>
      <c r="D26">
        <v>0.3985934657237884</v>
      </c>
      <c r="E26">
        <v>2.097311529247126</v>
      </c>
      <c r="F26">
        <v>0.44775298790526863</v>
      </c>
      <c r="G26">
        <v>0.44008846655333356</v>
      </c>
      <c r="H26">
        <v>0.20758935258089406</v>
      </c>
      <c r="I26">
        <v>0.45988199702131127</v>
      </c>
      <c r="J26">
        <v>0.24054172637378612</v>
      </c>
      <c r="K26">
        <v>0.12925832364721512</v>
      </c>
      <c r="L26">
        <v>0.20079580386238471</v>
      </c>
      <c r="M26">
        <v>0.19117823692476388</v>
      </c>
      <c r="N26">
        <v>1.1030444102859014</v>
      </c>
      <c r="O26">
        <v>0.18262993187820209</v>
      </c>
      <c r="P26">
        <v>0.48779478878399363</v>
      </c>
      <c r="Q26">
        <v>0.55829193747169636</v>
      </c>
      <c r="R26">
        <v>0.61207307394216326</v>
      </c>
      <c r="S26">
        <v>0.21172970906278987</v>
      </c>
      <c r="T26">
        <v>0.35447755136011083</v>
      </c>
      <c r="U26">
        <v>0.14901707678456755</v>
      </c>
      <c r="V26">
        <v>0.19390681334057469</v>
      </c>
      <c r="W26">
        <v>0.26053365123035821</v>
      </c>
      <c r="X26">
        <v>0.21620341868751891</v>
      </c>
      <c r="Y26">
        <v>0.34333650914608105</v>
      </c>
    </row>
    <row r="27" spans="1:37" x14ac:dyDescent="0.35">
      <c r="A27" t="s">
        <v>725</v>
      </c>
      <c r="C27">
        <v>0.72885781200551003</v>
      </c>
      <c r="D27">
        <v>0.41413826887477967</v>
      </c>
      <c r="E27">
        <v>1.9125003579808826</v>
      </c>
      <c r="F27">
        <v>0.45387475531823807</v>
      </c>
      <c r="G27">
        <v>0.46580344984343958</v>
      </c>
      <c r="H27">
        <v>0.19943416039306983</v>
      </c>
      <c r="I27">
        <v>0.42688121116290878</v>
      </c>
      <c r="J27">
        <v>0.22658866926762022</v>
      </c>
      <c r="K27">
        <v>0.12593443688328043</v>
      </c>
      <c r="L27">
        <v>0.19994435141503208</v>
      </c>
      <c r="M27">
        <v>0.20441589492957102</v>
      </c>
      <c r="N27">
        <v>1.0883513988679181</v>
      </c>
      <c r="O27">
        <v>0.19410332629399507</v>
      </c>
      <c r="P27">
        <v>0.50102405316731347</v>
      </c>
      <c r="Q27">
        <v>0.55923358194025896</v>
      </c>
      <c r="R27">
        <v>0.64536225655771851</v>
      </c>
      <c r="S27">
        <v>0.21559714129426732</v>
      </c>
      <c r="T27">
        <v>0.33737378562857334</v>
      </c>
      <c r="U27">
        <v>0.14779395649410698</v>
      </c>
      <c r="V27">
        <v>0.19382861067049484</v>
      </c>
      <c r="W27">
        <v>0.24040421251154648</v>
      </c>
      <c r="X27">
        <v>0.210399293399301</v>
      </c>
      <c r="Y27">
        <v>0.33289634991577888</v>
      </c>
    </row>
    <row r="28" spans="1:37" x14ac:dyDescent="0.35">
      <c r="C28">
        <v>1.3179394227385881E-2</v>
      </c>
      <c r="D28">
        <v>1.3622791840497417E-2</v>
      </c>
      <c r="E28">
        <v>1.076626547683906E-2</v>
      </c>
      <c r="F28">
        <v>4.401974172572215E-2</v>
      </c>
      <c r="G28">
        <v>1.6156984804331576E-2</v>
      </c>
      <c r="H28">
        <v>7.39808833090429E-2</v>
      </c>
      <c r="I28">
        <v>6.2863037818457826E-2</v>
      </c>
      <c r="J28">
        <v>4.5868849635671956E-2</v>
      </c>
      <c r="K28">
        <v>4.6810517650747993E-2</v>
      </c>
      <c r="L28">
        <v>1.8359229789006858E-2</v>
      </c>
      <c r="M28">
        <v>1.1035914684012197E-2</v>
      </c>
      <c r="N28">
        <v>4.7613999226031808E-3</v>
      </c>
      <c r="O28">
        <v>9.4836816824455467E-2</v>
      </c>
      <c r="P28">
        <v>1.3040015492647859E-2</v>
      </c>
      <c r="Q28">
        <v>1.174835719042022E-2</v>
      </c>
      <c r="R28">
        <v>4.6105936669005474E-3</v>
      </c>
      <c r="S28">
        <v>6.6037242731809498E-2</v>
      </c>
      <c r="T28">
        <v>2.4965169879735492E-2</v>
      </c>
      <c r="U28">
        <v>9.9468071492814197E-2</v>
      </c>
      <c r="V28">
        <v>1.7783422105680746E-2</v>
      </c>
      <c r="W28">
        <v>0.11912854694203757</v>
      </c>
      <c r="X28">
        <v>0.13227199810443613</v>
      </c>
      <c r="Y28">
        <v>1.5530327647060967E-2</v>
      </c>
    </row>
    <row r="30" spans="1:37" x14ac:dyDescent="0.35">
      <c r="C30" t="s">
        <v>690</v>
      </c>
      <c r="D30" t="s">
        <v>689</v>
      </c>
      <c r="E30" t="s">
        <v>691</v>
      </c>
      <c r="F30" t="s">
        <v>692</v>
      </c>
      <c r="G30" t="s">
        <v>693</v>
      </c>
      <c r="H30" t="s">
        <v>696</v>
      </c>
      <c r="I30" t="s">
        <v>694</v>
      </c>
      <c r="J30" t="s">
        <v>695</v>
      </c>
      <c r="K30" t="s">
        <v>697</v>
      </c>
      <c r="L30" t="s">
        <v>698</v>
      </c>
      <c r="M30" t="s">
        <v>699</v>
      </c>
      <c r="N30" t="s">
        <v>700</v>
      </c>
      <c r="O30" t="s">
        <v>701</v>
      </c>
      <c r="P30" t="s">
        <v>702</v>
      </c>
      <c r="Q30" t="s">
        <v>703</v>
      </c>
      <c r="R30" t="s">
        <v>704</v>
      </c>
      <c r="S30" t="s">
        <v>705</v>
      </c>
      <c r="T30" t="s">
        <v>706</v>
      </c>
      <c r="U30" t="s">
        <v>708</v>
      </c>
      <c r="V30" t="s">
        <v>707</v>
      </c>
      <c r="W30" t="s">
        <v>710</v>
      </c>
      <c r="X30" t="s">
        <v>711</v>
      </c>
      <c r="Y30" t="s">
        <v>709</v>
      </c>
      <c r="Z30" s="23" t="s">
        <v>726</v>
      </c>
      <c r="AA30" t="s">
        <v>712</v>
      </c>
      <c r="AB30" t="s">
        <v>713</v>
      </c>
      <c r="AC30" t="s">
        <v>714</v>
      </c>
      <c r="AD30" t="s">
        <v>716</v>
      </c>
      <c r="AE30" t="s">
        <v>715</v>
      </c>
      <c r="AF30" t="s">
        <v>717</v>
      </c>
      <c r="AG30" t="s">
        <v>718</v>
      </c>
      <c r="AH30" t="s">
        <v>720</v>
      </c>
      <c r="AI30" t="s">
        <v>719</v>
      </c>
      <c r="AJ30" t="s">
        <v>727</v>
      </c>
      <c r="AK30" t="s">
        <v>728</v>
      </c>
    </row>
    <row r="31" spans="1:37" x14ac:dyDescent="0.35">
      <c r="C31">
        <v>3.1716303363448799</v>
      </c>
      <c r="D31">
        <v>3.1030293628757466</v>
      </c>
      <c r="E31">
        <v>3.0473751923494179</v>
      </c>
      <c r="F31">
        <v>2.2529388904026764</v>
      </c>
      <c r="G31">
        <v>1.9802386742586218</v>
      </c>
      <c r="H31">
        <v>1.9506397597749683</v>
      </c>
      <c r="I31">
        <v>1.9467102981553255</v>
      </c>
      <c r="J31">
        <v>1.9135962874616077</v>
      </c>
      <c r="K31">
        <v>1.8741982387851783</v>
      </c>
      <c r="L31">
        <v>1.7456367408332694</v>
      </c>
      <c r="M31">
        <v>1.6286999790606802</v>
      </c>
      <c r="N31">
        <v>1.5331025734385442</v>
      </c>
      <c r="O31">
        <v>1.4457906278719797</v>
      </c>
      <c r="P31">
        <v>1.2798686363060889</v>
      </c>
      <c r="Q31">
        <v>1.2772669816115314</v>
      </c>
      <c r="R31">
        <v>1.2003733049247334</v>
      </c>
      <c r="S31">
        <v>1.1976374591001264</v>
      </c>
      <c r="T31">
        <v>1.1652683994623938</v>
      </c>
      <c r="U31">
        <v>1.1014451659850308</v>
      </c>
      <c r="V31">
        <v>1.0790503793734352</v>
      </c>
      <c r="W31">
        <v>1.0405491373317557</v>
      </c>
      <c r="X31">
        <v>1.0150578468618818</v>
      </c>
      <c r="Y31">
        <v>1.0132546905366691</v>
      </c>
      <c r="Z31" s="23">
        <v>0.93983638812857095</v>
      </c>
      <c r="AA31">
        <v>0.9023215452431993</v>
      </c>
      <c r="AB31">
        <v>0.8120187337006638</v>
      </c>
      <c r="AC31">
        <v>0.67472254609294025</v>
      </c>
      <c r="AD31">
        <v>0.53581507666551986</v>
      </c>
      <c r="AE31">
        <v>0.52488253077314317</v>
      </c>
      <c r="AF31">
        <v>0.49932181356570865</v>
      </c>
      <c r="AG31">
        <v>0.39927763538527805</v>
      </c>
      <c r="AH31">
        <v>0.34884532017872077</v>
      </c>
      <c r="AI31">
        <v>0.34855372929225864</v>
      </c>
      <c r="AJ31">
        <v>4.2100341593567993E-2</v>
      </c>
      <c r="AK31">
        <v>-0.79260922713394988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AE9B-511A-4AFE-9D32-88BC61781F14}">
  <dimension ref="A1:Z36"/>
  <sheetViews>
    <sheetView workbookViewId="0">
      <selection activeCell="K9" sqref="K9"/>
    </sheetView>
  </sheetViews>
  <sheetFormatPr defaultRowHeight="14.5" x14ac:dyDescent="0.35"/>
  <cols>
    <col min="8" max="8" width="8.81640625" style="7"/>
    <col min="11" max="11" width="22.81640625" customWidth="1"/>
    <col min="12" max="12" width="29.81640625" customWidth="1"/>
    <col min="13" max="13" width="22.81640625" customWidth="1"/>
    <col min="22" max="22" width="8.81640625" style="7"/>
  </cols>
  <sheetData>
    <row r="1" spans="1:26" x14ac:dyDescent="0.35">
      <c r="A1" s="6" t="s">
        <v>667</v>
      </c>
    </row>
    <row r="2" spans="1:26" s="3" customFormat="1" x14ac:dyDescent="0.35">
      <c r="A2" s="3" t="s">
        <v>668</v>
      </c>
      <c r="C2" s="3" t="s">
        <v>642</v>
      </c>
      <c r="D2" s="3" t="s">
        <v>643</v>
      </c>
      <c r="E2" s="3" t="s">
        <v>646</v>
      </c>
      <c r="F2" s="3" t="s">
        <v>645</v>
      </c>
      <c r="G2" s="3" t="s">
        <v>729</v>
      </c>
      <c r="H2" s="10" t="s">
        <v>647</v>
      </c>
      <c r="I2" s="3" t="s">
        <v>648</v>
      </c>
      <c r="J2" s="3" t="s">
        <v>649</v>
      </c>
      <c r="K2" s="3" t="s">
        <v>650</v>
      </c>
      <c r="L2" s="3" t="s">
        <v>651</v>
      </c>
      <c r="M2" s="3" t="s">
        <v>652</v>
      </c>
      <c r="N2" s="3" t="s">
        <v>654</v>
      </c>
      <c r="O2" s="3" t="s">
        <v>730</v>
      </c>
      <c r="P2" s="3" t="s">
        <v>655</v>
      </c>
      <c r="Q2" s="3" t="s">
        <v>656</v>
      </c>
      <c r="R2" s="3" t="s">
        <v>657</v>
      </c>
      <c r="S2" s="3" t="s">
        <v>660</v>
      </c>
      <c r="T2" s="3" t="s">
        <v>659</v>
      </c>
      <c r="U2" s="3" t="s">
        <v>661</v>
      </c>
      <c r="V2" s="10" t="s">
        <v>731</v>
      </c>
      <c r="W2" s="3" t="s">
        <v>732</v>
      </c>
      <c r="X2" s="3" t="s">
        <v>662</v>
      </c>
      <c r="Y2" s="3" t="s">
        <v>733</v>
      </c>
      <c r="Z2" s="3" t="s">
        <v>664</v>
      </c>
    </row>
    <row r="3" spans="1:26" x14ac:dyDescent="0.35">
      <c r="C3">
        <v>2.8964029654697705</v>
      </c>
      <c r="D3">
        <v>2.8488159868699388</v>
      </c>
      <c r="E3">
        <v>2.0625671262463752</v>
      </c>
      <c r="F3">
        <v>2.0469312816927361</v>
      </c>
      <c r="G3">
        <v>1.8505139782413949</v>
      </c>
      <c r="H3" s="7">
        <v>1.6629281404038636</v>
      </c>
      <c r="I3">
        <v>1.5335988830635729</v>
      </c>
      <c r="J3">
        <v>1.452321570189242</v>
      </c>
      <c r="K3">
        <v>1.4178619759784945</v>
      </c>
      <c r="L3">
        <v>1.2671968006735108</v>
      </c>
      <c r="M3">
        <v>1.0696286946709057</v>
      </c>
      <c r="N3">
        <v>0.99471930174719192</v>
      </c>
      <c r="O3">
        <v>0.96825738907798686</v>
      </c>
      <c r="P3">
        <v>0.92889447473196429</v>
      </c>
      <c r="Q3">
        <v>0.81329024024321017</v>
      </c>
      <c r="R3">
        <v>0.77997384790912705</v>
      </c>
      <c r="S3">
        <v>0.69526016265591251</v>
      </c>
      <c r="T3">
        <v>0.67868401021042413</v>
      </c>
      <c r="U3">
        <v>0.6572561433987274</v>
      </c>
      <c r="V3" s="7">
        <v>0.58558506159011747</v>
      </c>
      <c r="W3">
        <v>0.56260351905629502</v>
      </c>
      <c r="X3">
        <v>0.11149863088957998</v>
      </c>
      <c r="Y3">
        <v>8.2677495933776282E-2</v>
      </c>
      <c r="Z3">
        <v>-0.21054676026904237</v>
      </c>
    </row>
    <row r="4" spans="1:26" x14ac:dyDescent="0.35">
      <c r="C4">
        <v>1</v>
      </c>
      <c r="D4">
        <v>1</v>
      </c>
      <c r="E4">
        <v>1</v>
      </c>
      <c r="F4">
        <v>1</v>
      </c>
      <c r="G4">
        <v>1</v>
      </c>
      <c r="H4" s="7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 s="7">
        <v>1</v>
      </c>
      <c r="W4">
        <v>1</v>
      </c>
      <c r="X4">
        <v>1</v>
      </c>
      <c r="Y4">
        <v>1</v>
      </c>
      <c r="Z4">
        <v>2</v>
      </c>
    </row>
    <row r="5" spans="1:26" x14ac:dyDescent="0.35">
      <c r="A5" t="s">
        <v>724</v>
      </c>
      <c r="C5">
        <v>0.71847960876148376</v>
      </c>
      <c r="D5">
        <v>0.39497068269418856</v>
      </c>
      <c r="E5">
        <v>0.4321979421944433</v>
      </c>
      <c r="F5">
        <v>0.42448114981597884</v>
      </c>
      <c r="G5">
        <v>1.6915560236794231</v>
      </c>
      <c r="H5" s="7">
        <v>0.20699516057604539</v>
      </c>
      <c r="I5">
        <v>0.41757527647695802</v>
      </c>
      <c r="J5">
        <v>0.22994146161292162</v>
      </c>
      <c r="K5">
        <v>0.12995462571360772</v>
      </c>
      <c r="L5">
        <v>0.17535771330822603</v>
      </c>
      <c r="M5">
        <v>0.20621606019390604</v>
      </c>
      <c r="N5">
        <v>0.19254903852772765</v>
      </c>
      <c r="O5">
        <v>0.26403049583138705</v>
      </c>
      <c r="P5">
        <v>0.51626060603862545</v>
      </c>
      <c r="Q5">
        <v>0.57069571298575472</v>
      </c>
      <c r="R5">
        <v>0.61464292432006429</v>
      </c>
      <c r="S5">
        <v>0.14647884131842126</v>
      </c>
      <c r="T5">
        <v>0.3651956008213102</v>
      </c>
      <c r="U5">
        <v>0.19287032967821505</v>
      </c>
      <c r="V5" s="7">
        <v>0.35799820694699869</v>
      </c>
      <c r="W5">
        <v>0.22638370850435785</v>
      </c>
      <c r="X5">
        <v>0.25838025583292556</v>
      </c>
      <c r="Y5">
        <v>0.21497170748243455</v>
      </c>
      <c r="Z5">
        <v>0.35754389157849065</v>
      </c>
    </row>
    <row r="6" spans="1:26" x14ac:dyDescent="0.35">
      <c r="A6" t="s">
        <v>725</v>
      </c>
      <c r="C6">
        <v>0.74751956080131476</v>
      </c>
      <c r="D6">
        <v>0.40594343318727866</v>
      </c>
      <c r="E6">
        <v>0.45849333450089103</v>
      </c>
      <c r="F6">
        <v>0.41753203046286824</v>
      </c>
      <c r="G6">
        <v>1.639733937662214</v>
      </c>
      <c r="H6" s="7">
        <v>0.18898436009146269</v>
      </c>
      <c r="I6">
        <v>0.40232811639414523</v>
      </c>
      <c r="J6">
        <v>0.2306613519651548</v>
      </c>
      <c r="K6">
        <v>0.12802125922627927</v>
      </c>
      <c r="L6">
        <v>0.17537431881160481</v>
      </c>
      <c r="M6">
        <v>0.20236318026615741</v>
      </c>
      <c r="N6">
        <v>0.18609263629833162</v>
      </c>
      <c r="O6">
        <v>0.2735442763000524</v>
      </c>
      <c r="P6">
        <v>0.51649879760833906</v>
      </c>
      <c r="Q6">
        <v>0.59112866975089218</v>
      </c>
      <c r="R6">
        <v>0.5985074616191246</v>
      </c>
      <c r="S6">
        <v>0.16158069341708237</v>
      </c>
      <c r="T6">
        <v>0.36712258606637604</v>
      </c>
      <c r="U6">
        <v>0.18508305912739254</v>
      </c>
      <c r="V6" s="7">
        <v>0.37464984737401746</v>
      </c>
      <c r="W6">
        <v>0.22114055191771148</v>
      </c>
      <c r="X6">
        <v>0.24040534894509755</v>
      </c>
      <c r="Y6">
        <v>0.20541548761938405</v>
      </c>
      <c r="Z6">
        <v>0.34738540401288998</v>
      </c>
    </row>
    <row r="7" spans="1:26" x14ac:dyDescent="0.35">
      <c r="A7" s="1" t="s">
        <v>734</v>
      </c>
      <c r="C7" s="5" t="b">
        <f>IF(SUM(C6,C5)&gt;C3, TRUE, FALSE)</f>
        <v>0</v>
      </c>
      <c r="D7" s="5" t="b">
        <f t="shared" ref="D7:Z7" si="0">IF(SUM(D6,D5)&gt;D3, TRUE, FALSE)</f>
        <v>0</v>
      </c>
      <c r="E7" s="5" t="b">
        <f t="shared" si="0"/>
        <v>0</v>
      </c>
      <c r="F7" s="5" t="b">
        <f t="shared" si="0"/>
        <v>0</v>
      </c>
      <c r="G7" s="5" t="b">
        <f t="shared" si="0"/>
        <v>1</v>
      </c>
      <c r="H7" s="9" t="b">
        <f t="shared" si="0"/>
        <v>0</v>
      </c>
      <c r="I7" s="5" t="b">
        <f t="shared" si="0"/>
        <v>0</v>
      </c>
      <c r="J7" s="5" t="b">
        <f t="shared" si="0"/>
        <v>0</v>
      </c>
      <c r="K7" t="b">
        <f t="shared" si="0"/>
        <v>0</v>
      </c>
      <c r="L7" t="b">
        <f t="shared" si="0"/>
        <v>0</v>
      </c>
      <c r="M7" t="b">
        <f t="shared" si="0"/>
        <v>0</v>
      </c>
      <c r="N7" t="b">
        <f t="shared" si="0"/>
        <v>0</v>
      </c>
      <c r="O7" t="b">
        <f t="shared" si="0"/>
        <v>0</v>
      </c>
      <c r="P7" t="b">
        <f t="shared" si="0"/>
        <v>1</v>
      </c>
      <c r="Q7" t="b">
        <f t="shared" si="0"/>
        <v>1</v>
      </c>
      <c r="R7" t="b">
        <f t="shared" si="0"/>
        <v>1</v>
      </c>
      <c r="S7" t="b">
        <f t="shared" si="0"/>
        <v>0</v>
      </c>
      <c r="T7" t="b">
        <f t="shared" si="0"/>
        <v>1</v>
      </c>
      <c r="U7" t="b">
        <f t="shared" si="0"/>
        <v>0</v>
      </c>
      <c r="V7" s="7" t="b">
        <f t="shared" si="0"/>
        <v>1</v>
      </c>
      <c r="W7" t="b">
        <f t="shared" si="0"/>
        <v>0</v>
      </c>
      <c r="X7" t="b">
        <f t="shared" si="0"/>
        <v>1</v>
      </c>
      <c r="Y7" t="b">
        <f t="shared" si="0"/>
        <v>1</v>
      </c>
      <c r="Z7" t="b">
        <f t="shared" si="0"/>
        <v>1</v>
      </c>
    </row>
    <row r="8" spans="1:26" x14ac:dyDescent="0.35">
      <c r="A8" t="s">
        <v>735</v>
      </c>
      <c r="C8">
        <f>C4+C5</f>
        <v>1.7184796087614838</v>
      </c>
      <c r="D8">
        <f t="shared" ref="D8:Z8" si="1">D4+D5</f>
        <v>1.3949706826941886</v>
      </c>
      <c r="E8">
        <f t="shared" si="1"/>
        <v>1.4321979421944433</v>
      </c>
      <c r="F8">
        <f t="shared" si="1"/>
        <v>1.4244811498159788</v>
      </c>
      <c r="G8">
        <f t="shared" si="1"/>
        <v>2.6915560236794231</v>
      </c>
      <c r="H8" s="7">
        <f t="shared" si="1"/>
        <v>1.2069951605760454</v>
      </c>
      <c r="I8">
        <f t="shared" si="1"/>
        <v>1.417575276476958</v>
      </c>
      <c r="J8">
        <f t="shared" si="1"/>
        <v>1.2299414616129216</v>
      </c>
      <c r="K8">
        <f t="shared" si="1"/>
        <v>1.1299546257136077</v>
      </c>
      <c r="L8">
        <f t="shared" si="1"/>
        <v>1.175357713308226</v>
      </c>
      <c r="M8">
        <f t="shared" si="1"/>
        <v>1.206216060193906</v>
      </c>
      <c r="N8">
        <f t="shared" si="1"/>
        <v>1.1925490385277278</v>
      </c>
      <c r="O8">
        <f t="shared" si="1"/>
        <v>1.264030495831387</v>
      </c>
      <c r="P8">
        <f t="shared" si="1"/>
        <v>1.5162606060386254</v>
      </c>
      <c r="Q8">
        <f t="shared" si="1"/>
        <v>1.5706957129857546</v>
      </c>
      <c r="R8">
        <f t="shared" si="1"/>
        <v>1.6146429243200644</v>
      </c>
      <c r="S8">
        <f t="shared" si="1"/>
        <v>1.1464788413184213</v>
      </c>
      <c r="T8">
        <f t="shared" si="1"/>
        <v>1.3651956008213102</v>
      </c>
      <c r="U8">
        <f t="shared" si="1"/>
        <v>1.192870329678215</v>
      </c>
      <c r="V8">
        <f t="shared" si="1"/>
        <v>1.3579982069469987</v>
      </c>
      <c r="W8">
        <f t="shared" si="1"/>
        <v>1.2263837085043579</v>
      </c>
      <c r="X8">
        <f t="shared" si="1"/>
        <v>1.2583802558329256</v>
      </c>
      <c r="Y8">
        <f t="shared" si="1"/>
        <v>1.2149717074824347</v>
      </c>
      <c r="Z8">
        <f t="shared" si="1"/>
        <v>2.3575438915784908</v>
      </c>
    </row>
    <row r="9" spans="1:26" x14ac:dyDescent="0.35">
      <c r="V9"/>
    </row>
    <row r="10" spans="1:26" x14ac:dyDescent="0.35">
      <c r="A10" s="6" t="s">
        <v>736</v>
      </c>
    </row>
    <row r="11" spans="1:26" s="3" customFormat="1" x14ac:dyDescent="0.35">
      <c r="A11" s="3" t="s">
        <v>668</v>
      </c>
      <c r="C11" s="2" t="s">
        <v>656</v>
      </c>
      <c r="D11" s="2" t="s">
        <v>655</v>
      </c>
      <c r="E11" s="2" t="s">
        <v>643</v>
      </c>
      <c r="F11" s="2" t="s">
        <v>646</v>
      </c>
      <c r="G11" s="2" t="s">
        <v>657</v>
      </c>
      <c r="H11" s="8" t="s">
        <v>730</v>
      </c>
      <c r="I11" s="2" t="s">
        <v>647</v>
      </c>
      <c r="J11" s="2" t="s">
        <v>650</v>
      </c>
      <c r="K11" s="3" t="s">
        <v>654</v>
      </c>
      <c r="L11" s="3" t="s">
        <v>731</v>
      </c>
      <c r="M11" s="3" t="s">
        <v>645</v>
      </c>
      <c r="N11" s="3" t="s">
        <v>651</v>
      </c>
      <c r="O11" s="3" t="s">
        <v>649</v>
      </c>
      <c r="P11" s="3" t="s">
        <v>661</v>
      </c>
      <c r="Q11" s="3" t="s">
        <v>652</v>
      </c>
      <c r="R11" s="3" t="s">
        <v>662</v>
      </c>
      <c r="S11" s="3" t="s">
        <v>729</v>
      </c>
      <c r="T11" s="3" t="s">
        <v>648</v>
      </c>
      <c r="U11" s="3" t="s">
        <v>642</v>
      </c>
      <c r="V11" s="10" t="s">
        <v>659</v>
      </c>
      <c r="W11" s="3" t="s">
        <v>660</v>
      </c>
      <c r="X11" s="3" t="s">
        <v>732</v>
      </c>
      <c r="Y11" s="3" t="s">
        <v>733</v>
      </c>
      <c r="Z11" s="3" t="s">
        <v>664</v>
      </c>
    </row>
    <row r="12" spans="1:26" x14ac:dyDescent="0.35">
      <c r="C12" s="5">
        <v>2.8934361588610815</v>
      </c>
      <c r="D12" s="5">
        <v>2.7450054717549732</v>
      </c>
      <c r="E12" s="5">
        <v>2.6766665319956537</v>
      </c>
      <c r="F12" s="5">
        <v>1.9244517675730748</v>
      </c>
      <c r="G12" s="5">
        <v>1.6171871112084242</v>
      </c>
      <c r="H12" s="9">
        <v>1.5689016906106992</v>
      </c>
      <c r="I12" s="5">
        <v>1.5479327650994053</v>
      </c>
      <c r="J12" s="5">
        <v>1.5326436778984123</v>
      </c>
      <c r="K12">
        <v>1.5316210554959919</v>
      </c>
      <c r="L12">
        <v>1.4650406181813189</v>
      </c>
      <c r="M12">
        <v>1.4515634621440348</v>
      </c>
      <c r="N12">
        <v>1.2256354232216822</v>
      </c>
      <c r="O12">
        <v>1.1576651481414495</v>
      </c>
      <c r="P12">
        <v>1.1532696043415256</v>
      </c>
      <c r="Q12">
        <v>1.0027719173605083</v>
      </c>
      <c r="R12">
        <v>0.93487140987193162</v>
      </c>
      <c r="S12">
        <v>0.7342072897220604</v>
      </c>
      <c r="T12">
        <v>0.72420881934000148</v>
      </c>
      <c r="U12">
        <v>0.67395835743455057</v>
      </c>
      <c r="V12" s="7">
        <v>0.58671427054513514</v>
      </c>
      <c r="W12">
        <v>0.52944378471692721</v>
      </c>
      <c r="X12">
        <v>0.37022556944950491</v>
      </c>
      <c r="Y12">
        <v>0.23034875032394833</v>
      </c>
      <c r="Z12">
        <v>-0.35550457742457392</v>
      </c>
    </row>
    <row r="13" spans="1:26" x14ac:dyDescent="0.35"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9">
        <v>1</v>
      </c>
      <c r="I13" s="5">
        <v>1</v>
      </c>
      <c r="J13" s="5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 s="7">
        <v>1</v>
      </c>
      <c r="W13">
        <v>1</v>
      </c>
      <c r="X13">
        <v>1</v>
      </c>
      <c r="Y13">
        <v>1</v>
      </c>
      <c r="Z13">
        <v>2</v>
      </c>
    </row>
    <row r="14" spans="1:26" x14ac:dyDescent="0.35">
      <c r="A14" t="s">
        <v>724</v>
      </c>
      <c r="C14" s="5">
        <v>0.63219800136048487</v>
      </c>
      <c r="D14" s="5">
        <v>0.70034892148779671</v>
      </c>
      <c r="E14" s="5">
        <v>0.96438157640805189</v>
      </c>
      <c r="F14" s="5">
        <v>0.68191113145539894</v>
      </c>
      <c r="G14" s="5">
        <v>0.85659302052093889</v>
      </c>
      <c r="H14" s="9">
        <v>0.48162882804844065</v>
      </c>
      <c r="I14" s="5">
        <v>0.49177471946116058</v>
      </c>
      <c r="J14" s="5">
        <v>0.30624303190083957</v>
      </c>
      <c r="K14">
        <v>0.53289135768722429</v>
      </c>
      <c r="L14">
        <v>0.85184997205962998</v>
      </c>
      <c r="M14">
        <v>1.3390938790049676</v>
      </c>
      <c r="N14">
        <v>0.27306392701131865</v>
      </c>
      <c r="O14">
        <v>0.56955342528880104</v>
      </c>
      <c r="P14">
        <v>0.26480864171047891</v>
      </c>
      <c r="Q14">
        <v>0.28010371525231936</v>
      </c>
      <c r="R14">
        <v>0.58982839309738322</v>
      </c>
      <c r="S14">
        <v>5.2267276169883496</v>
      </c>
      <c r="T14">
        <v>0.66318431788163512</v>
      </c>
      <c r="U14">
        <v>1.3233120872571038</v>
      </c>
      <c r="V14" s="7">
        <v>0.32402549442673623</v>
      </c>
      <c r="W14">
        <v>0.4372464071138934</v>
      </c>
      <c r="X14">
        <v>0.20624088575898591</v>
      </c>
      <c r="Y14">
        <v>0.57064103240735209</v>
      </c>
      <c r="Z14">
        <v>0.42340330053387443</v>
      </c>
    </row>
    <row r="15" spans="1:26" x14ac:dyDescent="0.35">
      <c r="A15" t="s">
        <v>725</v>
      </c>
      <c r="C15" s="5">
        <v>0.70733295916207295</v>
      </c>
      <c r="D15" s="5">
        <v>0.82421841753928282</v>
      </c>
      <c r="E15" s="5">
        <v>1.0859642971195764</v>
      </c>
      <c r="F15" s="5">
        <v>0.78900783646752837</v>
      </c>
      <c r="G15" s="5">
        <v>0.96875382270741084</v>
      </c>
      <c r="H15" s="9">
        <v>0.49556336606593376</v>
      </c>
      <c r="I15" s="5">
        <v>0.53680393744738253</v>
      </c>
      <c r="J15" s="5">
        <v>0.30765010502218493</v>
      </c>
      <c r="K15">
        <v>0.55828269681735976</v>
      </c>
      <c r="L15">
        <v>0.85971342077527213</v>
      </c>
      <c r="M15">
        <v>1.2975116300444476</v>
      </c>
      <c r="N15">
        <v>0.30180585100979163</v>
      </c>
      <c r="O15">
        <v>0.50364861018017337</v>
      </c>
      <c r="P15">
        <v>0.26547094098943957</v>
      </c>
      <c r="Q15">
        <v>0.26063651645182051</v>
      </c>
      <c r="R15">
        <v>0.56773683353358528</v>
      </c>
      <c r="S15">
        <v>4.989094456831114</v>
      </c>
      <c r="T15">
        <v>0.62434129599263477</v>
      </c>
      <c r="U15">
        <v>1.321689709210768</v>
      </c>
      <c r="V15" s="7">
        <v>0.31059069763099323</v>
      </c>
      <c r="W15">
        <v>0.4649867088081987</v>
      </c>
      <c r="X15">
        <v>0.2198908150438813</v>
      </c>
      <c r="Y15">
        <v>0.5307757684698996</v>
      </c>
      <c r="Z15">
        <v>0.43253815804066914</v>
      </c>
    </row>
    <row r="16" spans="1:26" x14ac:dyDescent="0.35">
      <c r="A16" s="1" t="s">
        <v>734</v>
      </c>
      <c r="C16" s="5" t="b">
        <f>IF(SUM(C15,C14)&gt;C12, TRUE, FALSE)</f>
        <v>0</v>
      </c>
      <c r="D16" s="5" t="b">
        <f t="shared" ref="D16:Z16" si="2">IF(SUM(D15,D14)&gt;D12, TRUE, FALSE)</f>
        <v>0</v>
      </c>
      <c r="E16" s="5" t="b">
        <f t="shared" si="2"/>
        <v>0</v>
      </c>
      <c r="F16" s="5" t="b">
        <f t="shared" si="2"/>
        <v>0</v>
      </c>
      <c r="G16" s="5" t="b">
        <f t="shared" si="2"/>
        <v>1</v>
      </c>
      <c r="H16" s="9" t="b">
        <f t="shared" si="2"/>
        <v>0</v>
      </c>
      <c r="I16" s="5" t="b">
        <f t="shared" si="2"/>
        <v>0</v>
      </c>
      <c r="J16" s="5" t="b">
        <f t="shared" si="2"/>
        <v>0</v>
      </c>
      <c r="K16" t="b">
        <f t="shared" si="2"/>
        <v>0</v>
      </c>
      <c r="L16" t="b">
        <f t="shared" si="2"/>
        <v>1</v>
      </c>
      <c r="M16" t="b">
        <f t="shared" si="2"/>
        <v>1</v>
      </c>
      <c r="N16" t="b">
        <f t="shared" si="2"/>
        <v>0</v>
      </c>
      <c r="O16" t="b">
        <f t="shared" si="2"/>
        <v>0</v>
      </c>
      <c r="P16" t="b">
        <f t="shared" si="2"/>
        <v>0</v>
      </c>
      <c r="Q16" t="b">
        <f t="shared" si="2"/>
        <v>0</v>
      </c>
      <c r="R16" t="b">
        <f t="shared" si="2"/>
        <v>1</v>
      </c>
      <c r="S16" t="b">
        <f t="shared" si="2"/>
        <v>1</v>
      </c>
      <c r="T16" t="b">
        <f t="shared" si="2"/>
        <v>1</v>
      </c>
      <c r="U16" t="b">
        <f t="shared" si="2"/>
        <v>1</v>
      </c>
      <c r="V16" s="7" t="b">
        <f t="shared" si="2"/>
        <v>1</v>
      </c>
      <c r="W16" t="b">
        <f t="shared" si="2"/>
        <v>1</v>
      </c>
      <c r="X16" t="b">
        <f t="shared" si="2"/>
        <v>1</v>
      </c>
      <c r="Y16" t="b">
        <f t="shared" si="2"/>
        <v>1</v>
      </c>
      <c r="Z16" t="b">
        <f t="shared" si="2"/>
        <v>1</v>
      </c>
    </row>
    <row r="17" spans="1:26" x14ac:dyDescent="0.35">
      <c r="A17" t="s">
        <v>735</v>
      </c>
      <c r="C17">
        <f>C13+C14</f>
        <v>1.6321980013604849</v>
      </c>
      <c r="D17">
        <f t="shared" ref="D17:Z17" si="3">D13+D14</f>
        <v>1.7003489214877967</v>
      </c>
      <c r="E17">
        <f t="shared" si="3"/>
        <v>1.9643815764080519</v>
      </c>
      <c r="F17">
        <f t="shared" si="3"/>
        <v>1.6819111314553989</v>
      </c>
      <c r="G17">
        <f t="shared" si="3"/>
        <v>1.8565930205209389</v>
      </c>
      <c r="H17" s="7">
        <f t="shared" si="3"/>
        <v>1.4816288280484406</v>
      </c>
      <c r="I17">
        <f t="shared" si="3"/>
        <v>1.4917747194611606</v>
      </c>
      <c r="J17">
        <f t="shared" si="3"/>
        <v>1.3062430319008396</v>
      </c>
      <c r="K17">
        <f t="shared" si="3"/>
        <v>1.5328913576872243</v>
      </c>
      <c r="L17">
        <f t="shared" si="3"/>
        <v>1.85184997205963</v>
      </c>
      <c r="M17">
        <f t="shared" si="3"/>
        <v>2.3390938790049676</v>
      </c>
      <c r="N17">
        <f t="shared" si="3"/>
        <v>1.2730639270113187</v>
      </c>
      <c r="O17">
        <f t="shared" si="3"/>
        <v>1.569553425288801</v>
      </c>
      <c r="P17">
        <f t="shared" si="3"/>
        <v>1.2648086417104789</v>
      </c>
      <c r="Q17">
        <f t="shared" si="3"/>
        <v>1.2801037152523194</v>
      </c>
      <c r="R17">
        <f t="shared" si="3"/>
        <v>1.5898283930973833</v>
      </c>
      <c r="S17">
        <f t="shared" si="3"/>
        <v>6.2267276169883496</v>
      </c>
      <c r="T17">
        <f t="shared" si="3"/>
        <v>1.663184317881635</v>
      </c>
      <c r="U17">
        <f t="shared" si="3"/>
        <v>2.3233120872571038</v>
      </c>
      <c r="V17">
        <f t="shared" si="3"/>
        <v>1.3240254944267362</v>
      </c>
      <c r="W17">
        <f t="shared" si="3"/>
        <v>1.4372464071138933</v>
      </c>
      <c r="X17">
        <f t="shared" si="3"/>
        <v>1.2062408857589859</v>
      </c>
      <c r="Y17">
        <f t="shared" si="3"/>
        <v>1.5706410324073521</v>
      </c>
      <c r="Z17">
        <f t="shared" si="3"/>
        <v>2.4234033005338746</v>
      </c>
    </row>
    <row r="18" spans="1:26" x14ac:dyDescent="0.35">
      <c r="V18"/>
    </row>
    <row r="19" spans="1:26" x14ac:dyDescent="0.35">
      <c r="A19" s="6" t="s">
        <v>737</v>
      </c>
      <c r="C19" s="5"/>
      <c r="D19" s="5"/>
      <c r="E19" s="5"/>
      <c r="F19" s="5"/>
      <c r="G19" s="5"/>
      <c r="H19" s="9"/>
      <c r="I19" s="5"/>
      <c r="J19" s="5"/>
    </row>
    <row r="20" spans="1:26" s="3" customFormat="1" x14ac:dyDescent="0.35">
      <c r="A20" s="4" t="s">
        <v>668</v>
      </c>
      <c r="C20" s="2" t="s">
        <v>646</v>
      </c>
      <c r="D20" s="2" t="s">
        <v>648</v>
      </c>
      <c r="E20" s="2" t="s">
        <v>642</v>
      </c>
      <c r="F20" s="2" t="s">
        <v>643</v>
      </c>
      <c r="G20" s="2" t="s">
        <v>645</v>
      </c>
      <c r="H20" s="8" t="s">
        <v>647</v>
      </c>
      <c r="I20" s="2" t="s">
        <v>649</v>
      </c>
      <c r="J20" s="2" t="s">
        <v>729</v>
      </c>
      <c r="K20" s="3" t="s">
        <v>650</v>
      </c>
      <c r="L20" s="3" t="s">
        <v>651</v>
      </c>
      <c r="M20" s="3" t="s">
        <v>652</v>
      </c>
      <c r="N20" s="3" t="s">
        <v>660</v>
      </c>
      <c r="O20" s="3" t="s">
        <v>659</v>
      </c>
      <c r="P20" s="3" t="s">
        <v>654</v>
      </c>
      <c r="Q20" s="3" t="s">
        <v>661</v>
      </c>
      <c r="R20" s="3" t="s">
        <v>730</v>
      </c>
      <c r="S20" s="3" t="s">
        <v>732</v>
      </c>
      <c r="T20" s="3" t="s">
        <v>657</v>
      </c>
      <c r="U20" s="3" t="s">
        <v>733</v>
      </c>
      <c r="V20" s="10" t="s">
        <v>731</v>
      </c>
      <c r="W20" s="3" t="s">
        <v>664</v>
      </c>
      <c r="X20" s="3" t="s">
        <v>662</v>
      </c>
      <c r="Y20" s="3" t="s">
        <v>656</v>
      </c>
      <c r="Z20" s="3" t="s">
        <v>655</v>
      </c>
    </row>
    <row r="21" spans="1:26" x14ac:dyDescent="0.35">
      <c r="A21" s="1"/>
      <c r="C21" s="5">
        <v>2.9449870120889057</v>
      </c>
      <c r="D21" s="5">
        <v>2.718144076729498</v>
      </c>
      <c r="E21" s="5">
        <v>2.3837470562819969</v>
      </c>
      <c r="F21" s="5">
        <v>2.3024614918326365</v>
      </c>
      <c r="G21" s="5">
        <v>2.2842485818055005</v>
      </c>
      <c r="H21" s="9">
        <v>1.8443573471170231</v>
      </c>
      <c r="I21" s="5">
        <v>1.4734119697671799</v>
      </c>
      <c r="J21" s="5">
        <v>1.4194098108982374</v>
      </c>
      <c r="K21">
        <v>1.2636640952141773</v>
      </c>
      <c r="L21">
        <v>1.0036712567119015</v>
      </c>
      <c r="M21">
        <v>0.95591916596087201</v>
      </c>
      <c r="N21">
        <v>0.78858510645079094</v>
      </c>
      <c r="O21">
        <v>0.70686951644881224</v>
      </c>
      <c r="P21">
        <v>0.70071267129901049</v>
      </c>
      <c r="Q21">
        <v>0.69971644325144067</v>
      </c>
      <c r="R21">
        <v>0.55980857368138137</v>
      </c>
      <c r="S21">
        <v>0.49968098791019727</v>
      </c>
      <c r="T21">
        <v>0.47052081604952034</v>
      </c>
      <c r="U21">
        <v>0.16943910581518176</v>
      </c>
      <c r="V21" s="7">
        <v>2.3158459971056939E-2</v>
      </c>
      <c r="W21">
        <v>1.2845927566242633E-2</v>
      </c>
      <c r="X21">
        <v>-9.6863091247173017E-2</v>
      </c>
      <c r="Y21">
        <v>-0.19826681402722646</v>
      </c>
      <c r="Z21">
        <v>-0.28326758377475308</v>
      </c>
    </row>
    <row r="22" spans="1:26" x14ac:dyDescent="0.35">
      <c r="A22" s="1"/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9">
        <v>1</v>
      </c>
      <c r="I22" s="5">
        <v>1</v>
      </c>
      <c r="J22" s="5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 s="7">
        <v>1</v>
      </c>
      <c r="W22">
        <v>1</v>
      </c>
      <c r="X22">
        <v>1</v>
      </c>
      <c r="Y22">
        <v>1</v>
      </c>
      <c r="Z22">
        <v>2</v>
      </c>
    </row>
    <row r="23" spans="1:26" x14ac:dyDescent="0.35">
      <c r="A23" t="s">
        <v>724</v>
      </c>
      <c r="C23">
        <v>0.68416610285769996</v>
      </c>
      <c r="D23">
        <v>0.43319127715760075</v>
      </c>
      <c r="E23">
        <v>1.033809989508367</v>
      </c>
      <c r="F23">
        <v>0.73330273337781948</v>
      </c>
      <c r="G23">
        <v>0.48752640653307422</v>
      </c>
      <c r="H23" s="7">
        <v>0.34272102934999849</v>
      </c>
      <c r="I23">
        <v>0.41995524324472333</v>
      </c>
      <c r="J23">
        <v>1.9118062677043017</v>
      </c>
      <c r="K23">
        <v>0.21588732666192989</v>
      </c>
      <c r="L23">
        <v>0.26443134173800176</v>
      </c>
      <c r="M23">
        <v>0.46595029347642736</v>
      </c>
      <c r="N23">
        <v>0.21942200578849813</v>
      </c>
      <c r="O23">
        <v>0.62429922900654466</v>
      </c>
      <c r="P23">
        <v>0.22450660976289016</v>
      </c>
      <c r="Q23">
        <v>0.34258810609466672</v>
      </c>
      <c r="R23">
        <v>0.36379829637886685</v>
      </c>
      <c r="S23">
        <v>0.55594001734871812</v>
      </c>
      <c r="T23">
        <v>0.99533229175812077</v>
      </c>
      <c r="U23">
        <v>0.26397853083380562</v>
      </c>
      <c r="V23" s="7">
        <v>0.56817394088308437</v>
      </c>
      <c r="W23">
        <v>0.55842366522309372</v>
      </c>
      <c r="X23">
        <v>0.50307916037016032</v>
      </c>
      <c r="Y23">
        <v>0.81917189008526337</v>
      </c>
      <c r="Z23">
        <v>0.59666240713774377</v>
      </c>
    </row>
    <row r="24" spans="1:26" x14ac:dyDescent="0.35">
      <c r="A24" t="s">
        <v>725</v>
      </c>
      <c r="C24">
        <v>0.72351866612968196</v>
      </c>
      <c r="D24">
        <v>0.45281162626407756</v>
      </c>
      <c r="E24">
        <v>1.079993382325642</v>
      </c>
      <c r="F24">
        <v>0.81884750157924513</v>
      </c>
      <c r="G24">
        <v>0.53766528341801334</v>
      </c>
      <c r="H24" s="7">
        <v>0.37972633961647118</v>
      </c>
      <c r="I24">
        <v>0.41644689347458508</v>
      </c>
      <c r="J24">
        <v>2.003275459567305</v>
      </c>
      <c r="K24">
        <v>0.20669760444182872</v>
      </c>
      <c r="L24">
        <v>0.24814599220248412</v>
      </c>
      <c r="M24">
        <v>0.46051213181464495</v>
      </c>
      <c r="N24">
        <v>0.22385666110430813</v>
      </c>
      <c r="O24">
        <v>0.59983104585911684</v>
      </c>
      <c r="P24">
        <v>0.23031974003028954</v>
      </c>
      <c r="Q24">
        <v>0.3447388084438967</v>
      </c>
      <c r="R24">
        <v>0.33722569280231307</v>
      </c>
      <c r="S24">
        <v>0.57842875835425689</v>
      </c>
      <c r="T24">
        <v>0.98661415481993753</v>
      </c>
      <c r="U24">
        <v>0.26666315345759023</v>
      </c>
      <c r="V24" s="7">
        <v>0.53510013013017677</v>
      </c>
      <c r="W24">
        <v>0.51283744345316307</v>
      </c>
      <c r="X24">
        <v>0.42740743584129709</v>
      </c>
      <c r="Y24">
        <v>0.84226713579702628</v>
      </c>
      <c r="Z24">
        <v>0.55026889666632028</v>
      </c>
    </row>
    <row r="25" spans="1:26" x14ac:dyDescent="0.35">
      <c r="C25">
        <v>1.6227933514718355E-2</v>
      </c>
      <c r="D25">
        <v>6.3396829832843254E-2</v>
      </c>
      <c r="E25">
        <v>1.2995804877876946E-2</v>
      </c>
      <c r="F25">
        <v>1.3595330101892275E-2</v>
      </c>
      <c r="G25">
        <v>4.4266191823697031E-2</v>
      </c>
      <c r="H25" s="7">
        <v>7.3841571693127675E-2</v>
      </c>
      <c r="I25">
        <v>4.5970626047839296E-2</v>
      </c>
      <c r="J25">
        <v>1.5257599265176591E-2</v>
      </c>
      <c r="K25">
        <v>4.6897660432530297E-2</v>
      </c>
      <c r="L25">
        <v>1.8325370457058975E-2</v>
      </c>
      <c r="M25">
        <v>1.0981988804756699E-2</v>
      </c>
      <c r="N25">
        <v>9.9249413451141424E-2</v>
      </c>
      <c r="O25">
        <v>2.4805225375205506E-2</v>
      </c>
      <c r="P25">
        <v>9.5038504549624245E-2</v>
      </c>
      <c r="Q25">
        <v>1.7818650922080848E-2</v>
      </c>
      <c r="R25">
        <v>9.2979987837974627E-3</v>
      </c>
      <c r="S25">
        <v>4.7199092743121146E-2</v>
      </c>
      <c r="T25">
        <v>4.5708190803626456E-3</v>
      </c>
      <c r="U25">
        <v>0.13280949204908449</v>
      </c>
      <c r="V25" s="7">
        <v>1.451914329816619E-2</v>
      </c>
      <c r="W25">
        <v>1.5530608282009953E-2</v>
      </c>
      <c r="X25">
        <v>0.11890035909099222</v>
      </c>
      <c r="Y25">
        <v>1.1573316252011454E-2</v>
      </c>
      <c r="Z25">
        <v>1.3057681247672545E-2</v>
      </c>
    </row>
    <row r="26" spans="1:26" x14ac:dyDescent="0.35">
      <c r="A26" s="1" t="s">
        <v>734</v>
      </c>
      <c r="C26" s="5" t="b">
        <f t="shared" ref="C26:Z26" si="4">IF(SUM(C25,C24)&gt;C22, TRUE, FALSE)</f>
        <v>0</v>
      </c>
      <c r="D26" s="5" t="b">
        <f t="shared" si="4"/>
        <v>0</v>
      </c>
      <c r="E26" s="5" t="b">
        <f t="shared" si="4"/>
        <v>1</v>
      </c>
      <c r="F26" s="5" t="b">
        <f t="shared" si="4"/>
        <v>0</v>
      </c>
      <c r="G26" s="5" t="b">
        <f t="shared" si="4"/>
        <v>0</v>
      </c>
      <c r="H26" s="9" t="b">
        <f t="shared" si="4"/>
        <v>0</v>
      </c>
      <c r="I26" s="5" t="b">
        <f t="shared" si="4"/>
        <v>0</v>
      </c>
      <c r="J26" s="5" t="b">
        <f t="shared" si="4"/>
        <v>1</v>
      </c>
      <c r="K26" t="b">
        <f t="shared" si="4"/>
        <v>0</v>
      </c>
      <c r="L26" t="b">
        <f t="shared" si="4"/>
        <v>0</v>
      </c>
      <c r="M26" t="b">
        <f t="shared" si="4"/>
        <v>0</v>
      </c>
      <c r="N26" t="b">
        <f t="shared" si="4"/>
        <v>0</v>
      </c>
      <c r="O26" t="b">
        <f t="shared" si="4"/>
        <v>0</v>
      </c>
      <c r="P26" t="b">
        <f t="shared" si="4"/>
        <v>0</v>
      </c>
      <c r="Q26" t="b">
        <f t="shared" si="4"/>
        <v>0</v>
      </c>
      <c r="R26" t="b">
        <f t="shared" si="4"/>
        <v>0</v>
      </c>
      <c r="S26" t="b">
        <f t="shared" si="4"/>
        <v>0</v>
      </c>
      <c r="T26" t="b">
        <f t="shared" si="4"/>
        <v>0</v>
      </c>
      <c r="U26" t="b">
        <f t="shared" si="4"/>
        <v>0</v>
      </c>
      <c r="V26" s="7" t="b">
        <f t="shared" si="4"/>
        <v>0</v>
      </c>
      <c r="W26" t="b">
        <f t="shared" si="4"/>
        <v>0</v>
      </c>
      <c r="X26" t="b">
        <f t="shared" si="4"/>
        <v>0</v>
      </c>
      <c r="Y26" t="b">
        <f t="shared" si="4"/>
        <v>0</v>
      </c>
      <c r="Z26" t="b">
        <f t="shared" si="4"/>
        <v>0</v>
      </c>
    </row>
    <row r="27" spans="1:26" x14ac:dyDescent="0.35">
      <c r="A27" t="s">
        <v>735</v>
      </c>
      <c r="C27">
        <f>C23+C24</f>
        <v>1.4076847689873819</v>
      </c>
      <c r="D27">
        <f t="shared" ref="D27:Z27" si="5">D23+D24</f>
        <v>0.88600290342167831</v>
      </c>
      <c r="E27">
        <f t="shared" si="5"/>
        <v>2.1138033718340088</v>
      </c>
      <c r="F27">
        <f t="shared" si="5"/>
        <v>1.5521502349570646</v>
      </c>
      <c r="G27">
        <f t="shared" si="5"/>
        <v>1.0251916899510876</v>
      </c>
      <c r="H27" s="7">
        <f t="shared" si="5"/>
        <v>0.72244736896646966</v>
      </c>
      <c r="I27">
        <f t="shared" si="5"/>
        <v>0.83640213671930841</v>
      </c>
      <c r="J27">
        <f t="shared" si="5"/>
        <v>3.9150817272716067</v>
      </c>
      <c r="K27">
        <f t="shared" si="5"/>
        <v>0.42258493110375861</v>
      </c>
      <c r="L27">
        <f t="shared" si="5"/>
        <v>0.51257733394048588</v>
      </c>
      <c r="M27">
        <f t="shared" si="5"/>
        <v>0.92646242529107226</v>
      </c>
      <c r="N27">
        <f t="shared" si="5"/>
        <v>0.44327866689280626</v>
      </c>
      <c r="O27">
        <f t="shared" si="5"/>
        <v>1.2241302748656615</v>
      </c>
      <c r="P27">
        <f t="shared" si="5"/>
        <v>0.45482634979317971</v>
      </c>
      <c r="Q27">
        <f t="shared" si="5"/>
        <v>0.68732691453856343</v>
      </c>
      <c r="R27">
        <f t="shared" si="5"/>
        <v>0.70102398918117992</v>
      </c>
      <c r="S27">
        <f t="shared" si="5"/>
        <v>1.134368775702975</v>
      </c>
      <c r="T27">
        <f t="shared" si="5"/>
        <v>1.9819464465780583</v>
      </c>
      <c r="U27">
        <f t="shared" si="5"/>
        <v>0.53064168429139591</v>
      </c>
      <c r="V27">
        <f t="shared" si="5"/>
        <v>1.1032740710132611</v>
      </c>
      <c r="W27">
        <f t="shared" si="5"/>
        <v>1.0712611086762567</v>
      </c>
      <c r="X27">
        <f t="shared" si="5"/>
        <v>0.93048659621145746</v>
      </c>
      <c r="Y27">
        <f t="shared" si="5"/>
        <v>1.6614390258822898</v>
      </c>
      <c r="Z27">
        <f t="shared" si="5"/>
        <v>1.1469313038040641</v>
      </c>
    </row>
    <row r="30" spans="1:26" x14ac:dyDescent="0.35">
      <c r="J30" s="27" t="s">
        <v>738</v>
      </c>
      <c r="K30" s="27"/>
      <c r="L30" s="27"/>
      <c r="M30" s="27"/>
    </row>
    <row r="31" spans="1:26" x14ac:dyDescent="0.35">
      <c r="J31" t="s">
        <v>739</v>
      </c>
      <c r="K31" s="13" t="s">
        <v>740</v>
      </c>
      <c r="L31" s="13" t="s">
        <v>741</v>
      </c>
      <c r="M31" t="s">
        <v>742</v>
      </c>
    </row>
    <row r="32" spans="1:26" x14ac:dyDescent="0.35">
      <c r="J32" s="21">
        <v>1</v>
      </c>
      <c r="K32" t="s">
        <v>673</v>
      </c>
      <c r="L32" t="s">
        <v>682</v>
      </c>
      <c r="M32" t="s">
        <v>743</v>
      </c>
    </row>
    <row r="33" spans="10:13" x14ac:dyDescent="0.35">
      <c r="J33" s="21">
        <v>2</v>
      </c>
      <c r="K33" t="s">
        <v>744</v>
      </c>
      <c r="L33" t="s">
        <v>745</v>
      </c>
      <c r="M33" t="s">
        <v>746</v>
      </c>
    </row>
    <row r="34" spans="10:13" x14ac:dyDescent="0.35">
      <c r="J34" s="21">
        <v>3</v>
      </c>
      <c r="K34" t="s">
        <v>743</v>
      </c>
      <c r="L34" t="s">
        <v>746</v>
      </c>
      <c r="M34" t="s">
        <v>673</v>
      </c>
    </row>
    <row r="35" spans="10:13" x14ac:dyDescent="0.35">
      <c r="J35" s="21">
        <v>4</v>
      </c>
      <c r="K35" t="s">
        <v>746</v>
      </c>
      <c r="L35" t="s">
        <v>673</v>
      </c>
      <c r="M35" t="s">
        <v>747</v>
      </c>
    </row>
    <row r="36" spans="10:13" x14ac:dyDescent="0.35">
      <c r="J36" s="21">
        <v>5</v>
      </c>
      <c r="K36" t="s">
        <v>747</v>
      </c>
      <c r="L36" t="s">
        <v>748</v>
      </c>
      <c r="M36" t="s">
        <v>749</v>
      </c>
    </row>
  </sheetData>
  <mergeCells count="1">
    <mergeCell ref="J30:M30"/>
  </mergeCells>
  <conditionalFormatting sqref="C7:Z7">
    <cfRule type="cellIs" dxfId="3" priority="1" operator="equal">
      <formula>TRUE</formula>
    </cfRule>
  </conditionalFormatting>
  <conditionalFormatting sqref="C16:Z16">
    <cfRule type="cellIs" dxfId="2" priority="3" operator="equal">
      <formula>TRUE</formula>
    </cfRule>
  </conditionalFormatting>
  <conditionalFormatting sqref="C26:Z26">
    <cfRule type="cellIs" dxfId="1" priority="2" operator="equal">
      <formula>TRUE</formula>
    </cfRule>
  </conditionalFormatting>
  <pageMargins left="0.7" right="0.7" top="0.75" bottom="0.75" header="0.3" footer="0.3"/>
  <pageSetup orientation="portrait" horizontalDpi="1200" verticalDpi="1200" r:id="rId1"/>
  <headerFooter>
    <oddHeader>&amp;L&amp;"Calibri"&amp;11&amp;K000000 NONCONFIDENTIAL // FRSONLY&amp;1#_x000D_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DC2A-5EDE-41CC-AA0F-4DCBAAFF9225}">
  <sheetPr>
    <tabColor theme="4" tint="0.79998168889431442"/>
  </sheetPr>
  <dimension ref="A1:AC51"/>
  <sheetViews>
    <sheetView workbookViewId="0">
      <selection activeCell="C32" sqref="C32"/>
    </sheetView>
  </sheetViews>
  <sheetFormatPr defaultRowHeight="14.5" x14ac:dyDescent="0.35"/>
  <cols>
    <col min="1" max="1" width="12.1796875" customWidth="1"/>
    <col min="2" max="2" width="10.1796875" bestFit="1" customWidth="1"/>
    <col min="3" max="3" width="8.1796875" bestFit="1" customWidth="1"/>
    <col min="4" max="5" width="5.54296875" bestFit="1" customWidth="1"/>
    <col min="6" max="6" width="7.81640625" bestFit="1" customWidth="1"/>
    <col min="7" max="7" width="5.54296875" bestFit="1" customWidth="1"/>
    <col min="8" max="8" width="6.81640625" bestFit="1" customWidth="1"/>
    <col min="9" max="9" width="10.1796875" bestFit="1" customWidth="1"/>
    <col min="10" max="10" width="9.81640625" bestFit="1" customWidth="1"/>
    <col min="11" max="11" width="10.1796875" bestFit="1" customWidth="1"/>
    <col min="12" max="12" width="7" bestFit="1" customWidth="1"/>
    <col min="13" max="13" width="6.453125" bestFit="1" customWidth="1"/>
    <col min="14" max="14" width="10.81640625" bestFit="1" customWidth="1"/>
    <col min="15" max="15" width="7.54296875" bestFit="1" customWidth="1"/>
    <col min="16" max="16" width="8.1796875" bestFit="1" customWidth="1"/>
    <col min="17" max="19" width="5.54296875" bestFit="1" customWidth="1"/>
    <col min="20" max="20" width="7.453125" bestFit="1" customWidth="1"/>
    <col min="21" max="21" width="5.54296875" bestFit="1" customWidth="1"/>
    <col min="22" max="22" width="8.54296875" bestFit="1" customWidth="1"/>
    <col min="23" max="23" width="7.54296875" bestFit="1" customWidth="1"/>
    <col min="24" max="24" width="6.54296875" bestFit="1" customWidth="1"/>
    <col min="25" max="25" width="5.54296875" bestFit="1" customWidth="1"/>
    <col min="26" max="26" width="7.1796875" bestFit="1" customWidth="1"/>
    <col min="29" max="29" width="8.81640625" style="11"/>
  </cols>
  <sheetData>
    <row r="1" spans="1:29" x14ac:dyDescent="0.35">
      <c r="A1" s="4" t="s">
        <v>750</v>
      </c>
    </row>
    <row r="2" spans="1:29" x14ac:dyDescent="0.35">
      <c r="A2" t="s">
        <v>751</v>
      </c>
      <c r="B2" t="s">
        <v>669</v>
      </c>
      <c r="C2" t="s">
        <v>670</v>
      </c>
      <c r="D2" t="s">
        <v>752</v>
      </c>
      <c r="E2" t="s">
        <v>753</v>
      </c>
      <c r="F2" t="s">
        <v>754</v>
      </c>
      <c r="G2" t="s">
        <v>755</v>
      </c>
      <c r="H2" t="s">
        <v>756</v>
      </c>
      <c r="I2" t="s">
        <v>757</v>
      </c>
      <c r="J2" t="s">
        <v>758</v>
      </c>
      <c r="K2" t="s">
        <v>759</v>
      </c>
      <c r="L2" t="s">
        <v>760</v>
      </c>
      <c r="M2" t="s">
        <v>761</v>
      </c>
      <c r="N2" t="s">
        <v>762</v>
      </c>
      <c r="O2" t="s">
        <v>763</v>
      </c>
      <c r="P2" t="s">
        <v>764</v>
      </c>
      <c r="Q2" t="s">
        <v>765</v>
      </c>
      <c r="R2" t="s">
        <v>766</v>
      </c>
      <c r="S2" t="s">
        <v>767</v>
      </c>
      <c r="T2" t="s">
        <v>768</v>
      </c>
      <c r="U2" t="s">
        <v>769</v>
      </c>
      <c r="V2" t="s">
        <v>770</v>
      </c>
      <c r="W2" t="s">
        <v>771</v>
      </c>
      <c r="X2" t="s">
        <v>772</v>
      </c>
      <c r="Z2" t="s">
        <v>773</v>
      </c>
      <c r="AA2" s="11">
        <f>SUMIF(B$7:Z$7, Z2, B$6:Z$6)</f>
        <v>0.35038909620030678</v>
      </c>
      <c r="AC2"/>
    </row>
    <row r="3" spans="1:29" x14ac:dyDescent="0.35">
      <c r="A3" t="s">
        <v>774</v>
      </c>
      <c r="B3" s="14">
        <v>2.8964029654697705</v>
      </c>
      <c r="C3" s="14">
        <v>2.8488159868699388</v>
      </c>
      <c r="D3" s="14">
        <v>2.5994848180071179</v>
      </c>
      <c r="E3" s="14">
        <v>2.0625671262463752</v>
      </c>
      <c r="F3" s="14">
        <v>2.0469312816927361</v>
      </c>
      <c r="G3" s="14">
        <v>1.6629281404038636</v>
      </c>
      <c r="H3" s="14">
        <v>1.5335988830635729</v>
      </c>
      <c r="I3" s="14">
        <v>1.452321570189242</v>
      </c>
      <c r="J3" s="14">
        <v>1.4178619759784945</v>
      </c>
      <c r="K3" s="14">
        <v>1.2671968006735108</v>
      </c>
      <c r="L3" s="14">
        <v>1.0906363048340799</v>
      </c>
      <c r="M3" s="14">
        <v>1.0696286946709057</v>
      </c>
      <c r="N3" s="14">
        <v>0.99471930174719192</v>
      </c>
      <c r="O3" s="14">
        <v>0.96825738907798686</v>
      </c>
      <c r="P3" s="14">
        <v>0.92889447473196429</v>
      </c>
      <c r="Q3" s="14">
        <v>0.77997384790912705</v>
      </c>
      <c r="R3" s="14">
        <v>0.69526016265591251</v>
      </c>
      <c r="S3" s="14">
        <v>0.67868401021042413</v>
      </c>
      <c r="T3" s="14">
        <v>0.6572561433987274</v>
      </c>
      <c r="U3" s="14">
        <v>0.56260351905629502</v>
      </c>
      <c r="V3" s="14">
        <v>0.11149863088957998</v>
      </c>
      <c r="W3" s="14">
        <v>8.2677495933776282E-2</v>
      </c>
      <c r="X3" s="14">
        <v>-0.21054676026904237</v>
      </c>
      <c r="Z3" t="s">
        <v>775</v>
      </c>
      <c r="AA3" s="11">
        <f>SUMIF(B$7:Z$7, Z3, B$6:Z$6)</f>
        <v>0.13542250411413892</v>
      </c>
      <c r="AC3"/>
    </row>
    <row r="4" spans="1:29" x14ac:dyDescent="0.35">
      <c r="A4" t="s">
        <v>776</v>
      </c>
      <c r="B4" s="14">
        <v>2.1650921716761582</v>
      </c>
      <c r="C4" s="14">
        <v>2.4495374243749115</v>
      </c>
      <c r="D4" s="14">
        <v>0.53630910884607652</v>
      </c>
      <c r="E4" s="14">
        <v>1.5834476607906951</v>
      </c>
      <c r="F4" s="14">
        <v>1.6063670576774549</v>
      </c>
      <c r="G4" s="14">
        <v>1.4703102435723889</v>
      </c>
      <c r="H4" s="14">
        <v>1.1148127619369594</v>
      </c>
      <c r="I4" s="14">
        <v>1.2213730759995896</v>
      </c>
      <c r="J4" s="14">
        <v>1.2922140765632339</v>
      </c>
      <c r="K4" s="14">
        <v>1.0930012762828518</v>
      </c>
      <c r="L4" s="14">
        <v>-0.11804835487354301</v>
      </c>
      <c r="M4" s="14">
        <v>0.86218164213851733</v>
      </c>
      <c r="N4" s="14">
        <v>0.80387399663286907</v>
      </c>
      <c r="O4" s="14">
        <v>0.70848353534208774</v>
      </c>
      <c r="P4" s="14">
        <v>0.40306627536411321</v>
      </c>
      <c r="Q4" s="14">
        <v>0.18330253003130131</v>
      </c>
      <c r="R4" s="14">
        <v>0.54508962437981934</v>
      </c>
      <c r="S4" s="14">
        <v>0.34219403994305325</v>
      </c>
      <c r="T4" s="14">
        <v>0.47199138329993562</v>
      </c>
      <c r="U4" s="14">
        <v>0.33617783132237078</v>
      </c>
      <c r="V4" s="14">
        <v>-0.12938360286817302</v>
      </c>
      <c r="W4" s="14">
        <v>-0.11991924737627978</v>
      </c>
      <c r="X4" s="14">
        <v>-0.55900798632941773</v>
      </c>
      <c r="Z4" t="s">
        <v>777</v>
      </c>
      <c r="AA4" s="11">
        <f>SUMIF(B$7:Z$7, Z4, B$6:Z$6)</f>
        <v>0.62813547290156957</v>
      </c>
      <c r="AC4"/>
    </row>
    <row r="5" spans="1:29" x14ac:dyDescent="0.35">
      <c r="A5" t="s">
        <v>778</v>
      </c>
      <c r="B5" s="14">
        <v>3.6373328831961373</v>
      </c>
      <c r="C5" s="14">
        <v>3.2507214772340349</v>
      </c>
      <c r="D5" s="14">
        <v>4.7261435864075576</v>
      </c>
      <c r="E5" s="14">
        <v>2.5109789532392863</v>
      </c>
      <c r="F5" s="14">
        <v>2.486940134336483</v>
      </c>
      <c r="G5" s="14">
        <v>1.8421711607596576</v>
      </c>
      <c r="H5" s="14">
        <v>1.9811754339745016</v>
      </c>
      <c r="I5" s="14">
        <v>1.6775838057361758</v>
      </c>
      <c r="J5" s="14">
        <v>1.5392744844351469</v>
      </c>
      <c r="K5" s="14">
        <v>1.4533787682564547</v>
      </c>
      <c r="L5" s="14">
        <v>2.2570513185638097</v>
      </c>
      <c r="M5" s="14">
        <v>1.2625934821890326</v>
      </c>
      <c r="N5" s="14">
        <v>1.171449818120575</v>
      </c>
      <c r="O5" s="14">
        <v>1.2427597932655008</v>
      </c>
      <c r="P5" s="14">
        <v>1.4304151552971467</v>
      </c>
      <c r="Q5" s="14">
        <v>1.3869927943918117</v>
      </c>
      <c r="R5" s="14">
        <v>0.84416855414112202</v>
      </c>
      <c r="S5" s="14">
        <v>1.0309429236137722</v>
      </c>
      <c r="T5" s="14">
        <v>0.82972985140940936</v>
      </c>
      <c r="U5" s="14">
        <v>0.78091496237361713</v>
      </c>
      <c r="V5" s="14">
        <v>0.35170357425736276</v>
      </c>
      <c r="W5" s="14">
        <v>0.29181670156340744</v>
      </c>
      <c r="X5" s="14">
        <v>0.13595907466488588</v>
      </c>
      <c r="AA5" s="11"/>
      <c r="AC5"/>
    </row>
    <row r="6" spans="1:29" x14ac:dyDescent="0.35">
      <c r="A6" t="s">
        <v>779</v>
      </c>
      <c r="B6" s="11">
        <v>1.3179394227385881E-2</v>
      </c>
      <c r="C6" s="11">
        <v>1.3622791840497417E-2</v>
      </c>
      <c r="D6" s="11">
        <v>4.401974172572215E-2</v>
      </c>
      <c r="E6" s="11">
        <v>1.6156984804331576E-2</v>
      </c>
      <c r="F6" s="11">
        <v>1.5527665399442244E-2</v>
      </c>
      <c r="G6" s="11">
        <v>7.39808833090429E-2</v>
      </c>
      <c r="H6" s="11">
        <v>6.2863037818457826E-2</v>
      </c>
      <c r="I6" s="11">
        <v>4.5868849635671956E-2</v>
      </c>
      <c r="J6" s="11">
        <v>4.6810517650747993E-2</v>
      </c>
      <c r="K6" s="11">
        <v>1.8359229789006858E-2</v>
      </c>
      <c r="L6" s="11">
        <v>1.1035914684012197E-2</v>
      </c>
      <c r="M6" s="11">
        <v>4.7613999226031808E-3</v>
      </c>
      <c r="N6" s="11">
        <v>9.4836816824455467E-2</v>
      </c>
      <c r="O6" s="11">
        <v>1.3040015492647859E-2</v>
      </c>
      <c r="P6" s="11">
        <v>1.174835719042022E-2</v>
      </c>
      <c r="Q6" s="11">
        <v>4.6105936669005474E-3</v>
      </c>
      <c r="R6" s="11">
        <v>6.6037242731809498E-2</v>
      </c>
      <c r="S6" s="11">
        <v>2.4965169879735492E-2</v>
      </c>
      <c r="T6" s="11">
        <v>9.9468071492814197E-2</v>
      </c>
      <c r="U6" s="11">
        <v>1.7783422105680746E-2</v>
      </c>
      <c r="V6" s="11">
        <v>0.11912854694203757</v>
      </c>
      <c r="W6" s="11">
        <v>0.13227199810443613</v>
      </c>
      <c r="X6" s="11">
        <v>1.5530327647060967E-2</v>
      </c>
      <c r="Y6" s="11">
        <v>0.13280949204908449</v>
      </c>
      <c r="Z6" s="11">
        <v>1.5530608282009953E-2</v>
      </c>
    </row>
    <row r="7" spans="1:29" x14ac:dyDescent="0.35">
      <c r="A7" s="4" t="s">
        <v>780</v>
      </c>
      <c r="B7" s="4" t="s">
        <v>773</v>
      </c>
      <c r="C7" s="4" t="s">
        <v>773</v>
      </c>
      <c r="D7" s="4" t="s">
        <v>773</v>
      </c>
      <c r="E7" s="4" t="s">
        <v>773</v>
      </c>
      <c r="F7" s="4" t="s">
        <v>773</v>
      </c>
      <c r="G7" s="4" t="s">
        <v>773</v>
      </c>
      <c r="H7" s="4" t="s">
        <v>773</v>
      </c>
      <c r="I7" s="4" t="s">
        <v>773</v>
      </c>
      <c r="J7" s="4" t="s">
        <v>773</v>
      </c>
      <c r="K7" s="4" t="s">
        <v>773</v>
      </c>
      <c r="L7" s="4" t="s">
        <v>775</v>
      </c>
      <c r="M7" s="4" t="s">
        <v>775</v>
      </c>
      <c r="N7" s="4" t="s">
        <v>775</v>
      </c>
      <c r="O7" s="4" t="s">
        <v>775</v>
      </c>
      <c r="P7" s="4" t="s">
        <v>775</v>
      </c>
      <c r="Q7" s="4" t="s">
        <v>777</v>
      </c>
      <c r="R7" s="4" t="s">
        <v>777</v>
      </c>
      <c r="S7" s="4" t="s">
        <v>777</v>
      </c>
      <c r="T7" s="4" t="s">
        <v>777</v>
      </c>
      <c r="U7" s="4" t="s">
        <v>777</v>
      </c>
      <c r="V7" s="4" t="s">
        <v>777</v>
      </c>
      <c r="W7" s="4" t="s">
        <v>777</v>
      </c>
      <c r="X7" s="4" t="s">
        <v>777</v>
      </c>
      <c r="Y7" s="4" t="s">
        <v>777</v>
      </c>
      <c r="Z7" s="4" t="s">
        <v>777</v>
      </c>
    </row>
    <row r="8" spans="1:29" hidden="1" x14ac:dyDescent="0.35">
      <c r="L8" t="s">
        <v>781</v>
      </c>
      <c r="Q8" s="11"/>
    </row>
    <row r="9" spans="1:29" hidden="1" x14ac:dyDescent="0.35">
      <c r="A9" s="4" t="s">
        <v>782</v>
      </c>
    </row>
    <row r="10" spans="1:29" hidden="1" x14ac:dyDescent="0.35">
      <c r="A10" t="s">
        <v>751</v>
      </c>
      <c r="B10" t="s">
        <v>752</v>
      </c>
      <c r="C10" t="s">
        <v>753</v>
      </c>
      <c r="D10" t="s">
        <v>756</v>
      </c>
      <c r="E10" t="s">
        <v>669</v>
      </c>
      <c r="F10" t="s">
        <v>670</v>
      </c>
      <c r="G10" t="s">
        <v>754</v>
      </c>
      <c r="H10" t="s">
        <v>755</v>
      </c>
      <c r="I10" t="s">
        <v>757</v>
      </c>
      <c r="J10" t="s">
        <v>758</v>
      </c>
      <c r="K10" t="s">
        <v>759</v>
      </c>
      <c r="L10" t="s">
        <v>761</v>
      </c>
      <c r="M10" t="s">
        <v>766</v>
      </c>
      <c r="N10" t="s">
        <v>767</v>
      </c>
      <c r="O10" t="s">
        <v>762</v>
      </c>
      <c r="P10" t="s">
        <v>768</v>
      </c>
      <c r="Q10" t="s">
        <v>763</v>
      </c>
      <c r="R10" t="s">
        <v>769</v>
      </c>
      <c r="S10" t="s">
        <v>765</v>
      </c>
      <c r="T10" t="s">
        <v>771</v>
      </c>
      <c r="U10" t="s">
        <v>783</v>
      </c>
      <c r="V10" t="s">
        <v>772</v>
      </c>
      <c r="W10" t="s">
        <v>770</v>
      </c>
      <c r="X10" t="s">
        <v>784</v>
      </c>
      <c r="Y10" t="s">
        <v>764</v>
      </c>
      <c r="Z10" t="s">
        <v>760</v>
      </c>
      <c r="AB10" t="s">
        <v>773</v>
      </c>
      <c r="AC10" s="11">
        <f>SUMIF(B$15:Z$15, AB10, B$14:Z$14)</f>
        <v>0.27970981572473541</v>
      </c>
    </row>
    <row r="11" spans="1:29" hidden="1" x14ac:dyDescent="0.35">
      <c r="A11" t="s">
        <v>774</v>
      </c>
      <c r="B11">
        <v>3.1722480769791743</v>
      </c>
      <c r="C11">
        <v>2.9449870120889057</v>
      </c>
      <c r="D11">
        <v>2.718144076729498</v>
      </c>
      <c r="E11">
        <v>2.3837470562819969</v>
      </c>
      <c r="F11">
        <v>2.3024614918326365</v>
      </c>
      <c r="G11">
        <v>2.2842485818055005</v>
      </c>
      <c r="H11">
        <v>1.8443573471170231</v>
      </c>
      <c r="I11">
        <v>1.4734119697671799</v>
      </c>
      <c r="J11">
        <v>1.2636640952141773</v>
      </c>
      <c r="K11">
        <v>1.0036712567119015</v>
      </c>
      <c r="L11">
        <v>0.95591916596087201</v>
      </c>
      <c r="M11">
        <v>0.78858510645079094</v>
      </c>
      <c r="N11">
        <v>0.70686951644881224</v>
      </c>
      <c r="O11">
        <v>0.70071267129901049</v>
      </c>
      <c r="P11">
        <v>0.69971644325144067</v>
      </c>
      <c r="Q11">
        <v>0.55980857368138137</v>
      </c>
      <c r="R11">
        <v>0.49968098791019727</v>
      </c>
      <c r="S11">
        <v>0.47052081604952034</v>
      </c>
      <c r="T11">
        <v>0.16943910581518176</v>
      </c>
      <c r="U11">
        <v>2.3158459971056939E-2</v>
      </c>
      <c r="V11">
        <v>1.2845927566242633E-2</v>
      </c>
      <c r="W11">
        <v>-9.6863091247173017E-2</v>
      </c>
      <c r="X11">
        <v>-0.19826681402722646</v>
      </c>
      <c r="Y11">
        <v>-0.28326758377475308</v>
      </c>
      <c r="Z11">
        <v>-0.3725095303689509</v>
      </c>
      <c r="AB11" t="s">
        <v>775</v>
      </c>
      <c r="AC11" s="11">
        <f t="shared" ref="AC11:AC12" si="0">SUMIF(B$15:Z$15, AB11, B$14:Z$14)</f>
        <v>7.6205019694345982E-2</v>
      </c>
    </row>
    <row r="12" spans="1:29" hidden="1" x14ac:dyDescent="0.35">
      <c r="A12" t="s">
        <v>776</v>
      </c>
      <c r="B12">
        <v>-0.49442627863932931</v>
      </c>
      <c r="C12">
        <v>2.1878415863050744</v>
      </c>
      <c r="D12">
        <v>2.2845050025101168</v>
      </c>
      <c r="E12">
        <v>1.2318581129067516</v>
      </c>
      <c r="F12">
        <v>1.507670233256555</v>
      </c>
      <c r="G12">
        <v>1.7729865070303117</v>
      </c>
      <c r="H12">
        <v>1.4937889368441071</v>
      </c>
      <c r="I12">
        <v>1.0614765360822682</v>
      </c>
      <c r="J12">
        <v>1.0448924976925695</v>
      </c>
      <c r="K12">
        <v>0.74536931794273076</v>
      </c>
      <c r="L12">
        <v>0.54495981684083161</v>
      </c>
      <c r="M12">
        <v>0.55266068900308063</v>
      </c>
      <c r="N12">
        <v>0.1115787982404247</v>
      </c>
      <c r="O12">
        <v>0.48292073980084127</v>
      </c>
      <c r="P12">
        <v>0.36403133889039518</v>
      </c>
      <c r="Q12">
        <v>0.20726395267432995</v>
      </c>
      <c r="R12">
        <v>-0.11080594423877151</v>
      </c>
      <c r="S12">
        <v>-0.58579184869366663</v>
      </c>
      <c r="T12">
        <v>-9.3497731285773628E-2</v>
      </c>
      <c r="U12">
        <v>-0.52817941394777301</v>
      </c>
      <c r="V12">
        <v>-0.54191668937486881</v>
      </c>
      <c r="W12">
        <v>-0.53265009726277246</v>
      </c>
      <c r="X12">
        <v>-1.0302179248762446</v>
      </c>
      <c r="Y12">
        <v>-0.88712524175570939</v>
      </c>
      <c r="Z12">
        <v>-1.2136541897228454</v>
      </c>
      <c r="AB12" t="s">
        <v>777</v>
      </c>
      <c r="AC12" s="11">
        <f t="shared" si="0"/>
        <v>0.60905280783192539</v>
      </c>
    </row>
    <row r="13" spans="1:29" hidden="1" x14ac:dyDescent="0.35">
      <c r="A13" t="s">
        <v>778</v>
      </c>
      <c r="B13">
        <v>6.6410303791995293</v>
      </c>
      <c r="C13">
        <v>3.6008424355434987</v>
      </c>
      <c r="D13">
        <v>3.1967473143468852</v>
      </c>
      <c r="E13">
        <v>3.4777939202070458</v>
      </c>
      <c r="F13">
        <v>3.0081111763198813</v>
      </c>
      <c r="G13">
        <v>2.7704772644120945</v>
      </c>
      <c r="H13">
        <v>2.1869572562699662</v>
      </c>
      <c r="I13">
        <v>1.9072309508498102</v>
      </c>
      <c r="J13">
        <v>1.4623463353048378</v>
      </c>
      <c r="K13">
        <v>1.2647239440540652</v>
      </c>
      <c r="L13">
        <v>1.4152682089124862</v>
      </c>
      <c r="M13">
        <v>1.0175313625577482</v>
      </c>
      <c r="N13">
        <v>1.31244046126809</v>
      </c>
      <c r="O13">
        <v>0.93206240751967007</v>
      </c>
      <c r="P13">
        <v>1.0435671295816937</v>
      </c>
      <c r="Q13">
        <v>0.91220653099893489</v>
      </c>
      <c r="R13">
        <v>1.0926852619289764</v>
      </c>
      <c r="S13">
        <v>1.4642536778599538</v>
      </c>
      <c r="T13">
        <v>0.43830866083120751</v>
      </c>
      <c r="U13">
        <v>0.57551528440595057</v>
      </c>
      <c r="V13">
        <v>0.5750556077500325</v>
      </c>
      <c r="W13">
        <v>0.4017287968592449</v>
      </c>
      <c r="X13">
        <v>0.66402248654831775</v>
      </c>
      <c r="Y13">
        <v>0.32893001935480093</v>
      </c>
      <c r="Z13">
        <v>0.45246664547982229</v>
      </c>
    </row>
    <row r="14" spans="1:29" hidden="1" x14ac:dyDescent="0.35">
      <c r="A14" t="s">
        <v>779</v>
      </c>
      <c r="B14">
        <v>9.4155278327405778E-3</v>
      </c>
      <c r="C14">
        <v>1.6227933514718355E-2</v>
      </c>
      <c r="D14">
        <v>6.3396829832843254E-2</v>
      </c>
      <c r="E14">
        <v>1.2995804877876946E-2</v>
      </c>
      <c r="F14">
        <v>1.3595330101892275E-2</v>
      </c>
      <c r="G14">
        <v>4.4266191823697031E-2</v>
      </c>
      <c r="H14">
        <v>7.3841571693127675E-2</v>
      </c>
      <c r="I14">
        <v>4.5970626047839296E-2</v>
      </c>
      <c r="J14">
        <v>4.6897660432530297E-2</v>
      </c>
      <c r="K14">
        <v>1.8325370457058975E-2</v>
      </c>
      <c r="L14">
        <v>1.0981988804756699E-2</v>
      </c>
      <c r="M14">
        <v>9.9249413451141424E-2</v>
      </c>
      <c r="N14">
        <v>2.4805225375205506E-2</v>
      </c>
      <c r="O14">
        <v>9.5038504549624245E-2</v>
      </c>
      <c r="P14">
        <v>1.7818650922080848E-2</v>
      </c>
      <c r="Q14">
        <v>9.2979987837974627E-3</v>
      </c>
      <c r="R14">
        <v>4.7199092743121146E-2</v>
      </c>
      <c r="S14">
        <v>4.5708190803626456E-3</v>
      </c>
      <c r="T14">
        <v>0.13280949204908449</v>
      </c>
      <c r="U14">
        <v>1.451914329816619E-2</v>
      </c>
      <c r="V14">
        <v>1.5530608282009953E-2</v>
      </c>
      <c r="W14">
        <v>0.11890035909099222</v>
      </c>
      <c r="X14">
        <v>1.1573316252011454E-2</v>
      </c>
      <c r="Y14">
        <v>1.3057681247672545E-2</v>
      </c>
      <c r="Z14">
        <v>4.6825027066552845E-3</v>
      </c>
    </row>
    <row r="15" spans="1:29" hidden="1" x14ac:dyDescent="0.35">
      <c r="A15" t="s">
        <v>780</v>
      </c>
      <c r="B15" t="s">
        <v>773</v>
      </c>
      <c r="C15" t="s">
        <v>773</v>
      </c>
      <c r="D15" t="s">
        <v>773</v>
      </c>
      <c r="E15" t="s">
        <v>773</v>
      </c>
      <c r="F15" t="s">
        <v>773</v>
      </c>
      <c r="G15" t="s">
        <v>773</v>
      </c>
      <c r="H15" t="s">
        <v>773</v>
      </c>
      <c r="I15" t="s">
        <v>773</v>
      </c>
      <c r="J15" t="s">
        <v>775</v>
      </c>
      <c r="K15" t="s">
        <v>775</v>
      </c>
      <c r="L15" t="s">
        <v>775</v>
      </c>
      <c r="M15" t="s">
        <v>777</v>
      </c>
      <c r="N15" t="s">
        <v>777</v>
      </c>
      <c r="O15" t="s">
        <v>777</v>
      </c>
      <c r="P15" t="s">
        <v>777</v>
      </c>
      <c r="Q15" t="s">
        <v>777</v>
      </c>
      <c r="R15" t="s">
        <v>777</v>
      </c>
      <c r="S15" t="s">
        <v>777</v>
      </c>
      <c r="T15" t="s">
        <v>777</v>
      </c>
      <c r="U15" t="s">
        <v>777</v>
      </c>
      <c r="V15" t="s">
        <v>777</v>
      </c>
      <c r="W15" t="s">
        <v>777</v>
      </c>
      <c r="X15" t="s">
        <v>777</v>
      </c>
      <c r="Y15" t="s">
        <v>777</v>
      </c>
      <c r="Z15" t="s">
        <v>777</v>
      </c>
    </row>
    <row r="16" spans="1:29" hidden="1" x14ac:dyDescent="0.35">
      <c r="B16" t="s">
        <v>781</v>
      </c>
      <c r="I16" t="s">
        <v>781</v>
      </c>
      <c r="J16" t="s">
        <v>781</v>
      </c>
      <c r="N16" t="s">
        <v>781</v>
      </c>
      <c r="R16" t="s">
        <v>781</v>
      </c>
      <c r="S16" t="s">
        <v>781</v>
      </c>
      <c r="Z16" t="s">
        <v>781</v>
      </c>
    </row>
    <row r="17" spans="1:29" hidden="1" x14ac:dyDescent="0.35">
      <c r="A17" s="4" t="s">
        <v>785</v>
      </c>
    </row>
    <row r="18" spans="1:29" hidden="1" x14ac:dyDescent="0.35">
      <c r="A18" t="s">
        <v>751</v>
      </c>
      <c r="B18" t="s">
        <v>760</v>
      </c>
      <c r="C18" t="s">
        <v>784</v>
      </c>
      <c r="D18" t="s">
        <v>764</v>
      </c>
      <c r="E18" t="s">
        <v>670</v>
      </c>
      <c r="F18" t="s">
        <v>753</v>
      </c>
      <c r="G18" t="s">
        <v>765</v>
      </c>
      <c r="H18" t="s">
        <v>763</v>
      </c>
      <c r="I18" t="s">
        <v>755</v>
      </c>
      <c r="J18" t="s">
        <v>758</v>
      </c>
      <c r="K18" t="s">
        <v>762</v>
      </c>
      <c r="L18" t="s">
        <v>783</v>
      </c>
      <c r="M18" t="s">
        <v>754</v>
      </c>
      <c r="N18" t="s">
        <v>759</v>
      </c>
      <c r="O18" t="s">
        <v>757</v>
      </c>
      <c r="P18" t="s">
        <v>768</v>
      </c>
      <c r="Q18" t="s">
        <v>761</v>
      </c>
      <c r="R18" t="s">
        <v>770</v>
      </c>
      <c r="S18" t="s">
        <v>756</v>
      </c>
      <c r="T18" t="s">
        <v>669</v>
      </c>
      <c r="U18" t="s">
        <v>767</v>
      </c>
      <c r="V18" t="s">
        <v>766</v>
      </c>
      <c r="W18" t="s">
        <v>769</v>
      </c>
      <c r="X18" t="s">
        <v>771</v>
      </c>
      <c r="Y18" t="s">
        <v>772</v>
      </c>
      <c r="Z18" t="s">
        <v>752</v>
      </c>
      <c r="AB18" t="s">
        <v>773</v>
      </c>
      <c r="AC18" s="11">
        <f>SUMIF(B$23:Z$23, AB18, B$22:Z$22)</f>
        <v>0.36589402394131437</v>
      </c>
    </row>
    <row r="19" spans="1:29" hidden="1" x14ac:dyDescent="0.35">
      <c r="A19" t="s">
        <v>774</v>
      </c>
      <c r="B19">
        <v>3.3770808720037246</v>
      </c>
      <c r="C19">
        <v>2.8934361588610815</v>
      </c>
      <c r="D19">
        <v>2.7450054717549732</v>
      </c>
      <c r="E19">
        <v>2.6766665319956537</v>
      </c>
      <c r="F19">
        <v>1.9244517675730748</v>
      </c>
      <c r="G19">
        <v>1.6171871112084242</v>
      </c>
      <c r="H19">
        <v>1.5689016906106992</v>
      </c>
      <c r="I19">
        <v>1.5479327650994053</v>
      </c>
      <c r="J19">
        <v>1.5326436778984123</v>
      </c>
      <c r="K19">
        <v>1.5316210554959919</v>
      </c>
      <c r="L19">
        <v>1.4650406181813189</v>
      </c>
      <c r="M19">
        <v>1.4515634621440348</v>
      </c>
      <c r="N19">
        <v>1.2256354232216822</v>
      </c>
      <c r="O19">
        <v>1.1576651481414495</v>
      </c>
      <c r="P19">
        <v>1.1532696043415256</v>
      </c>
      <c r="Q19">
        <v>1.0027719173605083</v>
      </c>
      <c r="R19">
        <v>0.93487140987193162</v>
      </c>
      <c r="S19">
        <v>0.72420881934000148</v>
      </c>
      <c r="T19">
        <v>0.67395835743455057</v>
      </c>
      <c r="U19">
        <v>0.58671427054513514</v>
      </c>
      <c r="V19">
        <v>0.52944378471692721</v>
      </c>
      <c r="W19">
        <v>0.37022556944950491</v>
      </c>
      <c r="X19">
        <v>0.23034875032394833</v>
      </c>
      <c r="Y19">
        <v>-0.35550457742457392</v>
      </c>
      <c r="Z19">
        <v>-1.1429488700945565</v>
      </c>
      <c r="AB19" t="s">
        <v>775</v>
      </c>
      <c r="AC19" s="11">
        <f t="shared" ref="AC19:AC20" si="1">SUMIF(B$23:Z$23, AB19, B$22:Z$22)</f>
        <v>0.19367162486566908</v>
      </c>
    </row>
    <row r="20" spans="1:29" hidden="1" x14ac:dyDescent="0.35">
      <c r="A20" t="s">
        <v>776</v>
      </c>
      <c r="B20">
        <v>0.50474031710551537</v>
      </c>
      <c r="C20">
        <v>2.2646484265589009</v>
      </c>
      <c r="D20">
        <v>1.9077379132635446</v>
      </c>
      <c r="E20">
        <v>1.6591844134413869</v>
      </c>
      <c r="F20">
        <v>1.1617336940546803</v>
      </c>
      <c r="G20">
        <v>0.72039483424105955</v>
      </c>
      <c r="H20">
        <v>1.1036582401309287</v>
      </c>
      <c r="I20">
        <v>1.0438691167322607</v>
      </c>
      <c r="J20">
        <v>1.2138153098012086</v>
      </c>
      <c r="K20">
        <v>1.0036076899275372</v>
      </c>
      <c r="L20">
        <v>0.60634586779855049</v>
      </c>
      <c r="M20">
        <v>0.12432788892894625</v>
      </c>
      <c r="N20">
        <v>0.93823404503862551</v>
      </c>
      <c r="O20">
        <v>0.62762029556533738</v>
      </c>
      <c r="P20">
        <v>0.88430597221124274</v>
      </c>
      <c r="Q20">
        <v>0.73534647175215218</v>
      </c>
      <c r="R20">
        <v>0.36995880754697874</v>
      </c>
      <c r="S20">
        <v>0.1583468010584857</v>
      </c>
      <c r="T20">
        <v>-0.60308015222878941</v>
      </c>
      <c r="U20">
        <v>0.27032925340423608</v>
      </c>
      <c r="V20">
        <v>8.5058602167235431E-2</v>
      </c>
      <c r="W20">
        <v>0.16521817747724898</v>
      </c>
      <c r="X20">
        <v>-0.27386321112476275</v>
      </c>
      <c r="Y20">
        <v>-0.78442666361377267</v>
      </c>
      <c r="Z20">
        <v>-7.5263521650526748</v>
      </c>
      <c r="AB20" t="s">
        <v>777</v>
      </c>
      <c r="AC20" s="11">
        <f t="shared" si="1"/>
        <v>0.40540199444402331</v>
      </c>
    </row>
    <row r="21" spans="1:29" hidden="1" x14ac:dyDescent="0.35">
      <c r="A21" t="s">
        <v>778</v>
      </c>
      <c r="B21">
        <v>6.3883827391523917</v>
      </c>
      <c r="C21">
        <v>3.5401755815931422</v>
      </c>
      <c r="D21">
        <v>3.4336929998932657</v>
      </c>
      <c r="E21">
        <v>3.6623715559876002</v>
      </c>
      <c r="F21">
        <v>2.6151126390595039</v>
      </c>
      <c r="G21">
        <v>2.5110457842575995</v>
      </c>
      <c r="H21">
        <v>2.0433613514274853</v>
      </c>
      <c r="I21">
        <v>2.0433713402957783</v>
      </c>
      <c r="J21">
        <v>1.8250095861363715</v>
      </c>
      <c r="K21">
        <v>2.0864949988944295</v>
      </c>
      <c r="L21">
        <v>2.2792634612878677</v>
      </c>
      <c r="M21">
        <v>2.8098716927534531</v>
      </c>
      <c r="N21">
        <v>1.4834376065895829</v>
      </c>
      <c r="O21">
        <v>1.7084617907762238</v>
      </c>
      <c r="P21">
        <v>1.4094009970706176</v>
      </c>
      <c r="Q21">
        <v>1.2771943069095451</v>
      </c>
      <c r="R21">
        <v>1.5250413995209109</v>
      </c>
      <c r="S21">
        <v>1.3589378942844905</v>
      </c>
      <c r="T21">
        <v>2.0047459548994055</v>
      </c>
      <c r="U21">
        <v>0.90751617466710011</v>
      </c>
      <c r="V21">
        <v>0.95130680306410531</v>
      </c>
      <c r="W21">
        <v>0.57823300506074404</v>
      </c>
      <c r="X21">
        <v>0.77558456626250416</v>
      </c>
      <c r="Y21">
        <v>6.3657052799662495E-2</v>
      </c>
      <c r="Z21">
        <v>5.575603100382617</v>
      </c>
    </row>
    <row r="22" spans="1:29" hidden="1" x14ac:dyDescent="0.35">
      <c r="A22" t="s">
        <v>779</v>
      </c>
      <c r="B22">
        <v>4.6825027066552845E-3</v>
      </c>
      <c r="C22">
        <v>1.1573316252011454E-2</v>
      </c>
      <c r="D22">
        <v>1.3057681247672545E-2</v>
      </c>
      <c r="E22">
        <v>1.3595330101892275E-2</v>
      </c>
      <c r="F22">
        <v>1.6227933514718355E-2</v>
      </c>
      <c r="G22">
        <v>4.5708190803626456E-3</v>
      </c>
      <c r="H22">
        <v>9.2979987837974627E-3</v>
      </c>
      <c r="I22">
        <v>7.3841571693127675E-2</v>
      </c>
      <c r="J22">
        <v>4.6897660432530297E-2</v>
      </c>
      <c r="K22">
        <v>9.5038504549624245E-2</v>
      </c>
      <c r="L22">
        <v>1.451914329816619E-2</v>
      </c>
      <c r="M22">
        <v>4.4266191823697031E-2</v>
      </c>
      <c r="N22">
        <v>1.8325370457058975E-2</v>
      </c>
      <c r="O22">
        <v>4.5970626047839296E-2</v>
      </c>
      <c r="P22">
        <v>1.7818650922080848E-2</v>
      </c>
      <c r="Q22">
        <v>1.0981988804756699E-2</v>
      </c>
      <c r="R22">
        <v>0.11890035909099222</v>
      </c>
      <c r="S22">
        <v>6.3396829832843254E-2</v>
      </c>
      <c r="T22">
        <v>1.2995804877876946E-2</v>
      </c>
      <c r="U22">
        <v>2.4805225375205506E-2</v>
      </c>
      <c r="V22">
        <v>9.9249413451141424E-2</v>
      </c>
      <c r="W22">
        <v>4.7199092743121146E-2</v>
      </c>
      <c r="X22">
        <v>0.13280949204908449</v>
      </c>
      <c r="Y22">
        <v>1.5530608282009953E-2</v>
      </c>
      <c r="Z22">
        <v>9.4155278327405778E-3</v>
      </c>
    </row>
    <row r="23" spans="1:29" hidden="1" x14ac:dyDescent="0.35">
      <c r="A23" t="s">
        <v>780</v>
      </c>
      <c r="B23" t="s">
        <v>773</v>
      </c>
      <c r="C23" t="s">
        <v>773</v>
      </c>
      <c r="D23" t="s">
        <v>773</v>
      </c>
      <c r="E23" t="s">
        <v>773</v>
      </c>
      <c r="F23" t="s">
        <v>773</v>
      </c>
      <c r="G23" t="s">
        <v>773</v>
      </c>
      <c r="H23" t="s">
        <v>773</v>
      </c>
      <c r="I23" t="s">
        <v>773</v>
      </c>
      <c r="J23" t="s">
        <v>773</v>
      </c>
      <c r="K23" t="s">
        <v>773</v>
      </c>
      <c r="L23" t="s">
        <v>773</v>
      </c>
      <c r="M23" t="s">
        <v>773</v>
      </c>
      <c r="N23" t="s">
        <v>773</v>
      </c>
      <c r="O23" t="s">
        <v>775</v>
      </c>
      <c r="P23" t="s">
        <v>775</v>
      </c>
      <c r="Q23" t="s">
        <v>775</v>
      </c>
      <c r="R23" t="s">
        <v>775</v>
      </c>
      <c r="S23" t="s">
        <v>777</v>
      </c>
      <c r="T23" t="s">
        <v>777</v>
      </c>
      <c r="U23" t="s">
        <v>777</v>
      </c>
      <c r="V23" t="s">
        <v>777</v>
      </c>
      <c r="W23" t="s">
        <v>777</v>
      </c>
      <c r="X23" t="s">
        <v>777</v>
      </c>
      <c r="Y23" t="s">
        <v>777</v>
      </c>
      <c r="Z23" t="s">
        <v>777</v>
      </c>
    </row>
    <row r="24" spans="1:29" hidden="1" x14ac:dyDescent="0.35">
      <c r="B24" t="s">
        <v>781</v>
      </c>
    </row>
    <row r="25" spans="1:29" hidden="1" x14ac:dyDescent="0.35"/>
    <row r="27" spans="1:29" x14ac:dyDescent="0.35">
      <c r="C27" t="s">
        <v>786</v>
      </c>
    </row>
    <row r="28" spans="1:29" x14ac:dyDescent="0.35">
      <c r="D28" t="s">
        <v>665</v>
      </c>
      <c r="E28" t="s">
        <v>688</v>
      </c>
      <c r="J28">
        <f>J29/$N29</f>
        <v>0.34426945059047259</v>
      </c>
      <c r="K28">
        <f t="shared" ref="K28:L28" si="2">K29/$N29</f>
        <v>0.15905107503746624</v>
      </c>
      <c r="L28">
        <f t="shared" si="2"/>
        <v>0.49667947437206111</v>
      </c>
      <c r="N28">
        <f>SUM(I29:I31)</f>
        <v>0.99</v>
      </c>
    </row>
    <row r="29" spans="1:29" x14ac:dyDescent="0.35">
      <c r="C29" t="s">
        <v>777</v>
      </c>
      <c r="D29" s="15">
        <f>L28*100</f>
        <v>49.667947437206109</v>
      </c>
      <c r="E29" s="15">
        <v>38</v>
      </c>
      <c r="H29" s="11">
        <f>SUM(B6:K6)</f>
        <v>0.35038909620030678</v>
      </c>
      <c r="I29">
        <v>0.33</v>
      </c>
      <c r="J29">
        <v>33.256272894418572</v>
      </c>
      <c r="K29">
        <v>15.364261762187867</v>
      </c>
      <c r="L29">
        <v>47.979012115200312</v>
      </c>
      <c r="N29">
        <f>SUM(J29:L29)</f>
        <v>96.599546771806757</v>
      </c>
    </row>
    <row r="30" spans="1:29" x14ac:dyDescent="0.35">
      <c r="C30" t="s">
        <v>775</v>
      </c>
      <c r="D30" s="15">
        <f>K28*100</f>
        <v>15.905107503746624</v>
      </c>
      <c r="E30" s="15">
        <f>I30*100</f>
        <v>28.999999999999996</v>
      </c>
      <c r="H30" s="11">
        <f>SUM(L6:P6)</f>
        <v>0.13542250411413892</v>
      </c>
      <c r="I30">
        <v>0.28999999999999998</v>
      </c>
    </row>
    <row r="31" spans="1:29" x14ac:dyDescent="0.35">
      <c r="C31" t="s">
        <v>773</v>
      </c>
      <c r="D31" s="15">
        <f>J28*100</f>
        <v>34.426945059047256</v>
      </c>
      <c r="E31" s="15">
        <f>I29*100</f>
        <v>33</v>
      </c>
      <c r="H31" s="11">
        <f>SUM(Q6:X6)</f>
        <v>0.47979537257047511</v>
      </c>
      <c r="I31">
        <v>0.37</v>
      </c>
    </row>
    <row r="33" spans="1:26" hidden="1" x14ac:dyDescent="0.35"/>
    <row r="34" spans="1:26" hidden="1" x14ac:dyDescent="0.35"/>
    <row r="35" spans="1:26" hidden="1" x14ac:dyDescent="0.35"/>
    <row r="36" spans="1:26" hidden="1" x14ac:dyDescent="0.35"/>
    <row r="37" spans="1:26" hidden="1" x14ac:dyDescent="0.35"/>
    <row r="38" spans="1:26" hidden="1" x14ac:dyDescent="0.35"/>
    <row r="39" spans="1:26" hidden="1" x14ac:dyDescent="0.35"/>
    <row r="40" spans="1:26" hidden="1" x14ac:dyDescent="0.35"/>
    <row r="41" spans="1:26" hidden="1" x14ac:dyDescent="0.35"/>
    <row r="42" spans="1:26" hidden="1" x14ac:dyDescent="0.35"/>
    <row r="44" spans="1:26" x14ac:dyDescent="0.35">
      <c r="B44" t="s">
        <v>669</v>
      </c>
      <c r="C44" t="s">
        <v>670</v>
      </c>
      <c r="D44" t="s">
        <v>752</v>
      </c>
      <c r="E44" t="s">
        <v>753</v>
      </c>
      <c r="F44" t="s">
        <v>754</v>
      </c>
      <c r="G44" t="s">
        <v>755</v>
      </c>
      <c r="H44" t="s">
        <v>756</v>
      </c>
      <c r="I44" t="s">
        <v>757</v>
      </c>
      <c r="J44" t="s">
        <v>758</v>
      </c>
      <c r="K44" s="23" t="s">
        <v>759</v>
      </c>
      <c r="L44" t="s">
        <v>760</v>
      </c>
      <c r="M44" t="s">
        <v>761</v>
      </c>
      <c r="N44" s="23" t="s">
        <v>762</v>
      </c>
      <c r="O44" t="s">
        <v>763</v>
      </c>
      <c r="P44" t="s">
        <v>764</v>
      </c>
      <c r="Q44" t="s">
        <v>784</v>
      </c>
      <c r="R44" t="s">
        <v>765</v>
      </c>
      <c r="S44" t="s">
        <v>766</v>
      </c>
      <c r="T44" t="s">
        <v>767</v>
      </c>
      <c r="U44" t="s">
        <v>768</v>
      </c>
      <c r="V44" t="s">
        <v>783</v>
      </c>
      <c r="W44" t="s">
        <v>769</v>
      </c>
      <c r="X44" t="s">
        <v>770</v>
      </c>
      <c r="Y44" s="23" t="s">
        <v>771</v>
      </c>
      <c r="Z44" t="s">
        <v>772</v>
      </c>
    </row>
    <row r="45" spans="1:26" x14ac:dyDescent="0.35">
      <c r="A45" t="s">
        <v>665</v>
      </c>
      <c r="B45" s="22">
        <v>1.2995804877876946E-2</v>
      </c>
      <c r="C45" s="22">
        <v>1.3595330101892275E-2</v>
      </c>
      <c r="D45" s="22">
        <v>9.4155278327405778E-3</v>
      </c>
      <c r="E45" s="22">
        <v>1.6227933514718355E-2</v>
      </c>
      <c r="F45" s="22">
        <v>4.4266191823697031E-2</v>
      </c>
      <c r="G45" s="22">
        <v>7.3841571693127675E-2</v>
      </c>
      <c r="H45" s="22">
        <v>6.3396829832843254E-2</v>
      </c>
      <c r="I45" s="22">
        <v>4.5970626047839296E-2</v>
      </c>
      <c r="J45" s="22">
        <v>4.6897660432530297E-2</v>
      </c>
      <c r="K45" s="24">
        <v>1.8325370457058975E-2</v>
      </c>
      <c r="L45" s="22">
        <v>4.6825027066552845E-3</v>
      </c>
      <c r="M45" s="22">
        <v>1.0981988804756699E-2</v>
      </c>
      <c r="N45" s="24">
        <v>9.5038504549624245E-2</v>
      </c>
      <c r="O45" s="22">
        <v>9.2979987837974627E-3</v>
      </c>
      <c r="P45" s="22">
        <v>1.3057681247672545E-2</v>
      </c>
      <c r="Q45" s="22">
        <v>1.1573316252011454E-2</v>
      </c>
      <c r="R45" s="22">
        <v>4.5708190803626456E-3</v>
      </c>
      <c r="S45" s="22">
        <v>9.9249413451141424E-2</v>
      </c>
      <c r="T45" s="22">
        <v>2.4805225375205506E-2</v>
      </c>
      <c r="U45" s="22">
        <v>1.7818650922080848E-2</v>
      </c>
      <c r="V45" s="22">
        <v>1.451914329816619E-2</v>
      </c>
      <c r="W45" s="22">
        <v>4.7199092743121146E-2</v>
      </c>
      <c r="X45" s="22">
        <v>0.11890035909099222</v>
      </c>
      <c r="Y45" s="24">
        <v>0.13280949204908449</v>
      </c>
      <c r="Z45" s="22">
        <v>1.5530608282009953E-2</v>
      </c>
    </row>
    <row r="46" spans="1:26" x14ac:dyDescent="0.35">
      <c r="A46" t="s">
        <v>688</v>
      </c>
      <c r="B46" s="22">
        <v>7.0000000000000001E-3</v>
      </c>
      <c r="C46" s="22">
        <v>1.2E-2</v>
      </c>
      <c r="D46" s="22">
        <v>4.0000000000000001E-3</v>
      </c>
      <c r="E46" s="22">
        <v>1.2E-2</v>
      </c>
      <c r="F46" s="22">
        <v>5.0999999999999997E-2</v>
      </c>
      <c r="G46" s="22">
        <v>6.9000000000000006E-2</v>
      </c>
      <c r="H46" s="22">
        <v>5.8999999999999997E-2</v>
      </c>
      <c r="I46" s="22">
        <v>3.3000000000000002E-2</v>
      </c>
      <c r="J46" s="22">
        <v>3.9E-2</v>
      </c>
      <c r="K46" s="24">
        <v>9.9000000000000005E-2</v>
      </c>
      <c r="L46" s="22">
        <v>7.5000000000000002E-4</v>
      </c>
      <c r="M46" s="22">
        <v>6.0000000000000001E-3</v>
      </c>
      <c r="N46" s="24">
        <v>1.6E-2</v>
      </c>
      <c r="O46" s="22">
        <v>9.7999999999999997E-3</v>
      </c>
      <c r="P46" s="22">
        <v>1.6E-2</v>
      </c>
      <c r="Q46" s="22">
        <v>1.7000000000000001E-2</v>
      </c>
      <c r="R46" s="22">
        <v>3.7000000000000002E-3</v>
      </c>
      <c r="S46" s="22">
        <v>0.09</v>
      </c>
      <c r="T46" s="22">
        <v>3.0000000000000001E-3</v>
      </c>
      <c r="U46" s="22">
        <v>2.4E-2</v>
      </c>
      <c r="V46" s="22">
        <v>1.7999999999999999E-2</v>
      </c>
      <c r="W46" s="22">
        <v>4.2999999999999997E-2</v>
      </c>
      <c r="X46" s="22">
        <v>0.14000000000000001</v>
      </c>
      <c r="Y46" s="24">
        <f>0.017+0.0511</f>
        <v>6.8099999999999994E-2</v>
      </c>
      <c r="Z46" s="22">
        <v>1.7999999999999999E-2</v>
      </c>
    </row>
    <row r="47" spans="1:26" x14ac:dyDescent="0.35">
      <c r="K47" s="23"/>
      <c r="N47" s="23"/>
      <c r="Y47" s="23"/>
    </row>
    <row r="48" spans="1:26" x14ac:dyDescent="0.35">
      <c r="B48" s="11">
        <f>B45-B46</f>
        <v>5.995804877876946E-3</v>
      </c>
      <c r="C48" s="11">
        <f t="shared" ref="C48:Z48" si="3">C45-C46</f>
        <v>1.5953301018922748E-3</v>
      </c>
      <c r="D48" s="11">
        <f t="shared" si="3"/>
        <v>5.4155278327405777E-3</v>
      </c>
      <c r="E48" s="11">
        <f t="shared" si="3"/>
        <v>4.2279335147183544E-3</v>
      </c>
      <c r="F48" s="11">
        <f t="shared" si="3"/>
        <v>-6.7338081763029661E-3</v>
      </c>
      <c r="G48" s="11">
        <f t="shared" si="3"/>
        <v>4.8415716931276692E-3</v>
      </c>
      <c r="H48" s="11">
        <f t="shared" si="3"/>
        <v>4.3968298328432576E-3</v>
      </c>
      <c r="I48" s="11">
        <f t="shared" si="3"/>
        <v>1.2970626047839294E-2</v>
      </c>
      <c r="J48" s="11">
        <f t="shared" si="3"/>
        <v>7.8976604325302971E-3</v>
      </c>
      <c r="K48" s="25">
        <f t="shared" si="3"/>
        <v>-8.0674629542941023E-2</v>
      </c>
      <c r="L48" s="11">
        <f t="shared" si="3"/>
        <v>3.9325027066552847E-3</v>
      </c>
      <c r="M48" s="11">
        <f t="shared" si="3"/>
        <v>4.9819888047566985E-3</v>
      </c>
      <c r="N48" s="25">
        <f t="shared" si="3"/>
        <v>7.9038504549624244E-2</v>
      </c>
      <c r="O48" s="11">
        <f t="shared" si="3"/>
        <v>-5.0200121620253696E-4</v>
      </c>
      <c r="P48" s="11">
        <f t="shared" si="3"/>
        <v>-2.9423187523274549E-3</v>
      </c>
      <c r="Q48" s="11">
        <f t="shared" si="3"/>
        <v>-5.4266837479885477E-3</v>
      </c>
      <c r="R48" s="11">
        <f t="shared" si="3"/>
        <v>8.7081908036264546E-4</v>
      </c>
      <c r="S48" s="11">
        <f t="shared" si="3"/>
        <v>9.2494134511414278E-3</v>
      </c>
      <c r="T48" s="11">
        <f t="shared" si="3"/>
        <v>2.1805225375205507E-2</v>
      </c>
      <c r="U48" s="11">
        <f t="shared" si="3"/>
        <v>-6.1813490779191529E-3</v>
      </c>
      <c r="V48" s="11">
        <f t="shared" si="3"/>
        <v>-3.480856701833809E-3</v>
      </c>
      <c r="W48" s="11">
        <f t="shared" si="3"/>
        <v>4.1990927431211494E-3</v>
      </c>
      <c r="X48" s="11">
        <f t="shared" si="3"/>
        <v>-2.1099640909007789E-2</v>
      </c>
      <c r="Y48" s="25">
        <f t="shared" si="3"/>
        <v>6.4709492049084494E-2</v>
      </c>
      <c r="Z48" s="11">
        <f t="shared" si="3"/>
        <v>-2.4693917179900455E-3</v>
      </c>
    </row>
    <row r="49" spans="11:25" x14ac:dyDescent="0.35">
      <c r="K49" s="23"/>
      <c r="N49" s="23"/>
      <c r="Y49" s="23"/>
    </row>
    <row r="50" spans="11:25" x14ac:dyDescent="0.35">
      <c r="K50" s="23" t="s">
        <v>773</v>
      </c>
      <c r="N50" s="23" t="s">
        <v>775</v>
      </c>
      <c r="Y50" s="23" t="s">
        <v>777</v>
      </c>
    </row>
    <row r="51" spans="11:25" x14ac:dyDescent="0.35">
      <c r="Y51" s="2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4400-FC9C-4C36-AEB5-CB9D51DD354B}">
  <sheetPr>
    <tabColor theme="4" tint="0.79998168889431442"/>
  </sheetPr>
  <dimension ref="A1:Y429"/>
  <sheetViews>
    <sheetView topLeftCell="K404" workbookViewId="0">
      <selection activeCell="P2" sqref="P2:P422"/>
    </sheetView>
  </sheetViews>
  <sheetFormatPr defaultRowHeight="14.5" x14ac:dyDescent="0.35"/>
  <cols>
    <col min="1" max="1" width="18.81640625" customWidth="1"/>
    <col min="2" max="2" width="8.54296875" style="14" customWidth="1"/>
    <col min="3" max="3" width="13.453125" style="14" customWidth="1"/>
    <col min="4" max="13" width="8.81640625" style="14"/>
    <col min="16" max="16" width="13" style="16" customWidth="1"/>
    <col min="17" max="25" width="8.81640625" style="15"/>
  </cols>
  <sheetData>
    <row r="1" spans="1:25" x14ac:dyDescent="0.35">
      <c r="A1" s="4" t="s">
        <v>788</v>
      </c>
      <c r="B1" s="14" t="s">
        <v>773</v>
      </c>
      <c r="C1" s="14" t="s">
        <v>775</v>
      </c>
      <c r="D1" s="14" t="s">
        <v>777</v>
      </c>
      <c r="E1" s="14" t="s">
        <v>789</v>
      </c>
      <c r="G1" s="14" t="s">
        <v>790</v>
      </c>
      <c r="H1" s="14" t="s">
        <v>791</v>
      </c>
      <c r="I1" s="14" t="s">
        <v>792</v>
      </c>
      <c r="Q1" s="15" t="s">
        <v>773</v>
      </c>
      <c r="R1" s="15" t="s">
        <v>775</v>
      </c>
      <c r="S1" s="15" t="s">
        <v>777</v>
      </c>
      <c r="T1" s="15" t="s">
        <v>789</v>
      </c>
      <c r="V1" s="15" t="s">
        <v>773</v>
      </c>
      <c r="W1" s="15" t="s">
        <v>775</v>
      </c>
      <c r="X1" s="15" t="s">
        <v>777</v>
      </c>
      <c r="Y1" s="15" t="s">
        <v>789</v>
      </c>
    </row>
    <row r="2" spans="1:25" x14ac:dyDescent="0.35">
      <c r="A2" s="13" t="s">
        <v>793</v>
      </c>
      <c r="B2" s="14">
        <v>2245.6419999999998</v>
      </c>
      <c r="C2" s="14">
        <v>911.95100000000002</v>
      </c>
      <c r="D2" s="14">
        <v>3718.7569999999996</v>
      </c>
      <c r="E2" s="14">
        <v>7020.6270000000004</v>
      </c>
      <c r="G2" s="19">
        <f>B2/$E2 *100</f>
        <v>31.986345379123541</v>
      </c>
      <c r="H2" s="19">
        <f t="shared" ref="H2:I2" si="0">C2/$E2 *100</f>
        <v>12.989594803996852</v>
      </c>
      <c r="I2" s="19">
        <f t="shared" si="0"/>
        <v>52.969015445486555</v>
      </c>
      <c r="J2" s="19"/>
      <c r="K2" s="19"/>
      <c r="L2" s="19"/>
      <c r="M2" s="19"/>
      <c r="N2" s="14"/>
      <c r="O2" t="str">
        <f t="shared" ref="O2:O65" si="1">IF(MONTH(P2)=7, IF(MOD(YEAR(P2), 2)=0, _xlfn.CONCAT("'", RIGHT(YEAR(P2), 2)), ""), "")</f>
        <v/>
      </c>
      <c r="P2" s="17">
        <v>32874</v>
      </c>
      <c r="Q2" s="15">
        <v>2245.6419999999998</v>
      </c>
      <c r="R2" s="15">
        <v>911.95100000000002</v>
      </c>
      <c r="S2" s="15">
        <v>3718.7569999999996</v>
      </c>
      <c r="T2" s="15">
        <v>7020.6270000000004</v>
      </c>
      <c r="U2" s="18"/>
      <c r="V2" s="18"/>
      <c r="W2" s="18"/>
      <c r="X2" s="18"/>
      <c r="Y2" s="18"/>
    </row>
    <row r="3" spans="1:25" x14ac:dyDescent="0.35">
      <c r="A3" s="13" t="s">
        <v>794</v>
      </c>
      <c r="B3" s="14">
        <v>3127.2129999999997</v>
      </c>
      <c r="C3" s="14">
        <v>1194.3629999999998</v>
      </c>
      <c r="D3" s="14">
        <v>4650.8540000000012</v>
      </c>
      <c r="E3" s="14">
        <v>9309.0789999999997</v>
      </c>
      <c r="G3" s="19">
        <f>B3/$E3 *100</f>
        <v>33.593151374051075</v>
      </c>
      <c r="H3" s="19">
        <f t="shared" ref="H3:H10" si="2">C3/$E3 *100</f>
        <v>12.830087702553602</v>
      </c>
      <c r="I3" s="19">
        <f t="shared" ref="I3:I10" si="3">D3/$E3 *100</f>
        <v>49.960409617320913</v>
      </c>
      <c r="J3" s="19"/>
      <c r="K3" s="19"/>
      <c r="L3" s="19"/>
      <c r="M3" s="19"/>
      <c r="O3" t="str">
        <f t="shared" si="1"/>
        <v/>
      </c>
      <c r="P3" s="16">
        <f>EDATE(P2, 1)</f>
        <v>32905</v>
      </c>
      <c r="Q3" s="15">
        <v>2250.491</v>
      </c>
      <c r="R3" s="15">
        <v>913.62699999999995</v>
      </c>
      <c r="S3" s="15">
        <v>3723.4410000000003</v>
      </c>
      <c r="T3" s="15">
        <v>7030.165</v>
      </c>
    </row>
    <row r="4" spans="1:25" x14ac:dyDescent="0.35">
      <c r="A4" s="13" t="s">
        <v>795</v>
      </c>
      <c r="B4" s="14">
        <v>3154.1759999999999</v>
      </c>
      <c r="C4" s="14">
        <v>1444.1010000000001</v>
      </c>
      <c r="D4" s="14">
        <v>5317.3520000000008</v>
      </c>
      <c r="E4" s="14">
        <v>10252.374</v>
      </c>
      <c r="G4" s="19">
        <f t="shared" ref="G4:G10" si="4">B4/$E4 *100</f>
        <v>30.765323231477897</v>
      </c>
      <c r="H4" s="19">
        <f t="shared" si="2"/>
        <v>14.085527898221429</v>
      </c>
      <c r="I4" s="19">
        <f t="shared" si="3"/>
        <v>51.864592532422257</v>
      </c>
      <c r="J4" s="19"/>
      <c r="K4" s="19"/>
      <c r="L4" s="19"/>
      <c r="M4" s="19"/>
      <c r="O4" t="str">
        <f t="shared" si="1"/>
        <v/>
      </c>
      <c r="P4" s="16">
        <f t="shared" ref="P4:P67" si="5">EDATE(P3, 1)</f>
        <v>32933</v>
      </c>
      <c r="Q4" s="15">
        <v>2258.1419999999998</v>
      </c>
      <c r="R4" s="15">
        <v>913.02699999999993</v>
      </c>
      <c r="S4" s="15">
        <v>3736.723</v>
      </c>
      <c r="T4" s="15">
        <v>7048.7330000000002</v>
      </c>
    </row>
    <row r="5" spans="1:25" x14ac:dyDescent="0.35">
      <c r="A5" s="13" t="s">
        <v>796</v>
      </c>
      <c r="B5" s="14">
        <v>4195.9070000000002</v>
      </c>
      <c r="C5" s="14">
        <v>2017.893</v>
      </c>
      <c r="D5" s="14">
        <v>6262.9069999999992</v>
      </c>
      <c r="E5" s="14">
        <v>12919.731</v>
      </c>
      <c r="G5" s="19">
        <f t="shared" si="4"/>
        <v>32.476736551248628</v>
      </c>
      <c r="H5" s="19">
        <f t="shared" si="2"/>
        <v>15.61869206100344</v>
      </c>
      <c r="I5" s="19">
        <f t="shared" si="3"/>
        <v>48.475521665273057</v>
      </c>
      <c r="J5" s="19"/>
      <c r="K5" s="19"/>
      <c r="L5" s="19"/>
      <c r="M5" s="19"/>
      <c r="O5" t="str">
        <f t="shared" si="1"/>
        <v/>
      </c>
      <c r="P5" s="16">
        <f t="shared" si="5"/>
        <v>32964</v>
      </c>
      <c r="Q5" s="15">
        <v>2266.5529999999999</v>
      </c>
      <c r="R5" s="15">
        <v>920.875</v>
      </c>
      <c r="S5" s="15">
        <v>3744.9790000000003</v>
      </c>
      <c r="T5" s="15">
        <v>7074.3360000000002</v>
      </c>
    </row>
    <row r="6" spans="1:25" x14ac:dyDescent="0.35">
      <c r="A6" s="13" t="s">
        <v>797</v>
      </c>
      <c r="B6" s="14">
        <v>4023.4639999999999</v>
      </c>
      <c r="C6" s="14">
        <v>1775.5330000000001</v>
      </c>
      <c r="D6" s="14">
        <v>6148.5640000000003</v>
      </c>
      <c r="E6" s="14">
        <v>12350.129000000001</v>
      </c>
      <c r="G6" s="19">
        <f t="shared" si="4"/>
        <v>32.57831557872796</v>
      </c>
      <c r="H6" s="19">
        <f t="shared" si="2"/>
        <v>14.376635256198538</v>
      </c>
      <c r="I6" s="19">
        <f t="shared" si="3"/>
        <v>49.785423293959113</v>
      </c>
      <c r="J6" s="19"/>
      <c r="K6" s="19"/>
      <c r="L6" s="19"/>
      <c r="M6" s="19"/>
      <c r="O6" t="str">
        <f t="shared" si="1"/>
        <v/>
      </c>
      <c r="P6" s="16">
        <f t="shared" si="5"/>
        <v>32994</v>
      </c>
      <c r="Q6" s="15">
        <v>2278.7649999999999</v>
      </c>
      <c r="R6" s="15">
        <v>923.84500000000003</v>
      </c>
      <c r="S6" s="15">
        <v>3771.913</v>
      </c>
      <c r="T6" s="15">
        <v>7118.6350000000002</v>
      </c>
    </row>
    <row r="7" spans="1:25" x14ac:dyDescent="0.35">
      <c r="A7" s="13" t="s">
        <v>798</v>
      </c>
      <c r="B7" s="14">
        <v>4369.3680000000004</v>
      </c>
      <c r="C7" s="14">
        <v>1966.8389999999999</v>
      </c>
      <c r="D7" s="14">
        <v>6341.8290000000015</v>
      </c>
      <c r="E7" s="14">
        <v>13109.442999999999</v>
      </c>
      <c r="G7" s="19">
        <f>B7/$E7 *100</f>
        <v>33.329928662873023</v>
      </c>
      <c r="H7" s="19">
        <f t="shared" si="2"/>
        <v>15.003223249073205</v>
      </c>
      <c r="I7" s="19">
        <f t="shared" si="3"/>
        <v>48.376037029185767</v>
      </c>
      <c r="J7" s="19"/>
      <c r="K7" s="19"/>
      <c r="L7" s="19"/>
      <c r="M7" s="19"/>
      <c r="O7" t="str">
        <f t="shared" si="1"/>
        <v/>
      </c>
      <c r="P7" s="16">
        <f t="shared" si="5"/>
        <v>33025</v>
      </c>
      <c r="Q7" s="15">
        <v>2298.1209999999996</v>
      </c>
      <c r="R7" s="15">
        <v>929.50299999999993</v>
      </c>
      <c r="S7" s="15">
        <v>3761.8119999999999</v>
      </c>
      <c r="T7" s="15">
        <v>7137.4870000000001</v>
      </c>
    </row>
    <row r="8" spans="1:25" x14ac:dyDescent="0.35">
      <c r="A8" s="13" t="s">
        <v>799</v>
      </c>
      <c r="B8" s="14">
        <v>4613.6289999999999</v>
      </c>
      <c r="C8" s="14">
        <v>2080.1859999999997</v>
      </c>
      <c r="D8" s="14">
        <v>6542.92</v>
      </c>
      <c r="E8" s="14">
        <v>13686.537</v>
      </c>
      <c r="G8" s="19">
        <f t="shared" si="4"/>
        <v>33.709250192360564</v>
      </c>
      <c r="H8" s="19">
        <f t="shared" si="2"/>
        <v>15.198775263603931</v>
      </c>
      <c r="I8" s="19">
        <f t="shared" si="3"/>
        <v>47.805518664071123</v>
      </c>
      <c r="J8" s="19"/>
      <c r="K8" s="19"/>
      <c r="L8" s="19"/>
      <c r="M8" s="19"/>
      <c r="O8" t="str">
        <f t="shared" si="1"/>
        <v>'90</v>
      </c>
      <c r="P8" s="16">
        <f t="shared" si="5"/>
        <v>33055</v>
      </c>
      <c r="Q8" s="15">
        <v>2304.9459999999999</v>
      </c>
      <c r="R8" s="15">
        <v>934.81600000000003</v>
      </c>
      <c r="S8" s="15">
        <v>3771.48</v>
      </c>
      <c r="T8" s="15">
        <v>7159.665</v>
      </c>
    </row>
    <row r="9" spans="1:25" x14ac:dyDescent="0.35">
      <c r="A9" s="13" t="s">
        <v>800</v>
      </c>
      <c r="B9" s="14">
        <v>4672.6899999999996</v>
      </c>
      <c r="C9" s="14">
        <v>2156.2659999999996</v>
      </c>
      <c r="D9" s="14">
        <v>6704.326</v>
      </c>
      <c r="E9" s="14">
        <v>14009.736999999999</v>
      </c>
      <c r="G9" s="19">
        <f t="shared" si="4"/>
        <v>33.353160020063186</v>
      </c>
      <c r="H9" s="19">
        <f t="shared" si="2"/>
        <v>15.391195423582896</v>
      </c>
      <c r="I9" s="19">
        <f t="shared" si="3"/>
        <v>47.854759871652128</v>
      </c>
      <c r="J9" s="19"/>
      <c r="K9" s="19"/>
      <c r="L9" s="19"/>
      <c r="M9" s="19"/>
      <c r="O9" t="str">
        <f t="shared" si="1"/>
        <v/>
      </c>
      <c r="P9" s="16">
        <f t="shared" si="5"/>
        <v>33086</v>
      </c>
      <c r="Q9" s="15">
        <v>2315.5680000000002</v>
      </c>
      <c r="R9" s="15">
        <v>939.36299999999994</v>
      </c>
      <c r="S9" s="15">
        <v>3752.7260000000001</v>
      </c>
      <c r="T9" s="15">
        <v>7158.6109999999999</v>
      </c>
    </row>
    <row r="10" spans="1:25" x14ac:dyDescent="0.35">
      <c r="A10" s="13" t="s">
        <v>801</v>
      </c>
      <c r="B10" s="14">
        <v>4726.9310000000005</v>
      </c>
      <c r="C10" s="14">
        <v>2178.154</v>
      </c>
      <c r="D10" s="14">
        <v>6813.1860000000006</v>
      </c>
      <c r="E10" s="14">
        <v>14206.287</v>
      </c>
      <c r="G10" s="19">
        <f t="shared" si="4"/>
        <v>33.273514747379103</v>
      </c>
      <c r="H10" s="19">
        <f t="shared" si="2"/>
        <v>15.332324343440337</v>
      </c>
      <c r="I10" s="19">
        <f t="shared" si="3"/>
        <v>47.958949442595383</v>
      </c>
      <c r="J10" s="19"/>
      <c r="K10" s="19"/>
      <c r="L10" s="19"/>
      <c r="M10" s="19"/>
      <c r="N10" s="14"/>
      <c r="O10" t="str">
        <f t="shared" si="1"/>
        <v/>
      </c>
      <c r="P10" s="16">
        <f t="shared" si="5"/>
        <v>33117</v>
      </c>
      <c r="Q10" s="15">
        <v>2325.078</v>
      </c>
      <c r="R10" s="15">
        <v>938.78800000000001</v>
      </c>
      <c r="S10" s="15">
        <v>3773.1810000000005</v>
      </c>
      <c r="T10" s="15">
        <v>7186.2139999999999</v>
      </c>
    </row>
    <row r="11" spans="1:25" x14ac:dyDescent="0.35">
      <c r="A11" s="13"/>
      <c r="G11" s="19"/>
      <c r="H11" s="19"/>
      <c r="I11" s="19"/>
      <c r="J11" s="19"/>
      <c r="K11" s="19"/>
      <c r="L11" s="19"/>
      <c r="M11" s="19"/>
      <c r="O11" t="str">
        <f t="shared" si="1"/>
        <v/>
      </c>
      <c r="P11" s="16">
        <f t="shared" si="5"/>
        <v>33147</v>
      </c>
      <c r="Q11" s="15">
        <v>2324.5790000000002</v>
      </c>
      <c r="R11" s="15">
        <v>939.08799999999997</v>
      </c>
      <c r="S11" s="15">
        <v>3773.7809999999999</v>
      </c>
      <c r="T11" s="15">
        <v>7183.5919999999996</v>
      </c>
    </row>
    <row r="12" spans="1:25" x14ac:dyDescent="0.35">
      <c r="A12" s="4" t="s">
        <v>802</v>
      </c>
      <c r="B12" s="14" t="s">
        <v>773</v>
      </c>
      <c r="C12" s="14" t="s">
        <v>775</v>
      </c>
      <c r="D12" s="14" t="s">
        <v>777</v>
      </c>
      <c r="E12" s="14" t="s">
        <v>789</v>
      </c>
      <c r="G12" s="14" t="s">
        <v>790</v>
      </c>
      <c r="H12" s="14" t="s">
        <v>791</v>
      </c>
      <c r="I12" s="14" t="s">
        <v>792</v>
      </c>
      <c r="O12" t="str">
        <f t="shared" si="1"/>
        <v/>
      </c>
      <c r="P12" s="16">
        <f t="shared" si="5"/>
        <v>33178</v>
      </c>
      <c r="Q12" s="15">
        <v>2328.64</v>
      </c>
      <c r="R12" s="15">
        <v>937.23400000000004</v>
      </c>
      <c r="S12" s="15">
        <v>3778.248</v>
      </c>
      <c r="T12" s="15">
        <v>7194.1819999999998</v>
      </c>
    </row>
    <row r="13" spans="1:25" x14ac:dyDescent="0.35">
      <c r="A13" s="13" t="s">
        <v>793</v>
      </c>
      <c r="B13" s="14">
        <f>V2</f>
        <v>0</v>
      </c>
      <c r="C13" s="14">
        <f t="shared" ref="C13:E13" si="6">W2</f>
        <v>0</v>
      </c>
      <c r="D13" s="14">
        <f t="shared" si="6"/>
        <v>0</v>
      </c>
      <c r="E13" s="14">
        <f t="shared" si="6"/>
        <v>0</v>
      </c>
      <c r="G13" s="19"/>
      <c r="H13" s="19"/>
      <c r="I13" s="19"/>
      <c r="J13" s="19"/>
      <c r="K13" s="19"/>
      <c r="L13" s="19"/>
      <c r="M13" s="19"/>
      <c r="O13" t="str">
        <f t="shared" si="1"/>
        <v/>
      </c>
      <c r="P13" s="16">
        <f t="shared" si="5"/>
        <v>33208</v>
      </c>
      <c r="Q13" s="15">
        <v>2325.6099999999997</v>
      </c>
      <c r="R13" s="15">
        <v>936.92899999999986</v>
      </c>
      <c r="S13" s="15">
        <v>3777.8860000000004</v>
      </c>
      <c r="T13" s="15">
        <v>7186.4070000000002</v>
      </c>
    </row>
    <row r="14" spans="1:25" x14ac:dyDescent="0.35">
      <c r="A14" s="13" t="s">
        <v>794</v>
      </c>
      <c r="B14" s="14">
        <f>V121</f>
        <v>0</v>
      </c>
      <c r="C14" s="14">
        <f t="shared" ref="C14:E14" si="7">W121</f>
        <v>0</v>
      </c>
      <c r="D14" s="14">
        <f t="shared" si="7"/>
        <v>0</v>
      </c>
      <c r="E14" s="14">
        <f t="shared" si="7"/>
        <v>0</v>
      </c>
      <c r="G14" s="19">
        <f>B14-B13</f>
        <v>0</v>
      </c>
      <c r="H14" s="19">
        <f t="shared" ref="H14:I14" si="8">C14-C13</f>
        <v>0</v>
      </c>
      <c r="I14" s="19">
        <f t="shared" si="8"/>
        <v>0</v>
      </c>
      <c r="J14" s="19"/>
      <c r="K14" s="19"/>
      <c r="L14" s="19"/>
      <c r="M14" s="19"/>
      <c r="O14" t="str">
        <f t="shared" si="1"/>
        <v/>
      </c>
      <c r="P14" s="16">
        <f t="shared" si="5"/>
        <v>33239</v>
      </c>
      <c r="Q14" s="15">
        <v>2317.799</v>
      </c>
      <c r="R14" s="15">
        <v>931.40899999999999</v>
      </c>
      <c r="S14" s="15">
        <v>3770.0519999999997</v>
      </c>
      <c r="T14" s="15">
        <v>7168.933</v>
      </c>
    </row>
    <row r="15" spans="1:25" x14ac:dyDescent="0.35">
      <c r="A15" s="13" t="s">
        <v>795</v>
      </c>
      <c r="B15" s="14">
        <f>V241</f>
        <v>100.15218853978701</v>
      </c>
      <c r="C15" s="14">
        <f t="shared" ref="C15:E15" si="9">W241</f>
        <v>120.57335131231241</v>
      </c>
      <c r="D15" s="14">
        <f t="shared" si="9"/>
        <v>114.1272547333276</v>
      </c>
      <c r="E15" s="14">
        <f t="shared" si="9"/>
        <v>109.74404195726049</v>
      </c>
      <c r="G15" s="19">
        <f t="shared" ref="G15:G20" si="10">B15-B14</f>
        <v>100.15218853978701</v>
      </c>
      <c r="H15" s="19">
        <f t="shared" ref="H15:H21" si="11">C15-C14</f>
        <v>120.57335131231241</v>
      </c>
      <c r="I15" s="19">
        <f t="shared" ref="I15:I21" si="12">D15-D14</f>
        <v>114.1272547333276</v>
      </c>
      <c r="J15" s="19"/>
      <c r="K15" s="19"/>
      <c r="L15" s="19"/>
      <c r="M15" s="19"/>
      <c r="O15" t="str">
        <f t="shared" si="1"/>
        <v/>
      </c>
      <c r="P15" s="16">
        <f t="shared" si="5"/>
        <v>33270</v>
      </c>
      <c r="Q15" s="15">
        <v>2321.1190000000001</v>
      </c>
      <c r="R15" s="15">
        <v>935.22900000000004</v>
      </c>
      <c r="S15" s="15">
        <v>3772.4789999999998</v>
      </c>
      <c r="T15" s="15">
        <v>7178.69</v>
      </c>
    </row>
    <row r="16" spans="1:25" x14ac:dyDescent="0.35">
      <c r="A16" s="13" t="s">
        <v>796</v>
      </c>
      <c r="B16" s="14">
        <f>V361</f>
        <v>133.22949288797204</v>
      </c>
      <c r="C16" s="14">
        <f t="shared" ref="C16:E16" si="13">W361</f>
        <v>168.48137464045521</v>
      </c>
      <c r="D16" s="14">
        <f t="shared" si="13"/>
        <v>134.42186685405451</v>
      </c>
      <c r="E16" s="14">
        <f t="shared" si="13"/>
        <v>138.29611570359398</v>
      </c>
      <c r="G16" s="19">
        <f t="shared" si="10"/>
        <v>33.077304348185038</v>
      </c>
      <c r="H16" s="19">
        <f t="shared" si="11"/>
        <v>47.908023328142804</v>
      </c>
      <c r="I16" s="19">
        <f t="shared" si="12"/>
        <v>20.29461212072691</v>
      </c>
      <c r="J16" s="19"/>
      <c r="K16" s="19"/>
      <c r="L16" s="19"/>
      <c r="M16" s="19"/>
      <c r="O16" t="str">
        <f t="shared" si="1"/>
        <v/>
      </c>
      <c r="P16" s="16">
        <f t="shared" si="5"/>
        <v>33298</v>
      </c>
      <c r="Q16" s="15">
        <v>2328.355</v>
      </c>
      <c r="R16" s="15">
        <v>935.65899999999999</v>
      </c>
      <c r="S16" s="15">
        <v>3776.348</v>
      </c>
      <c r="T16" s="15">
        <v>7189.3490000000002</v>
      </c>
    </row>
    <row r="17" spans="1:20" x14ac:dyDescent="0.35">
      <c r="A17" s="13" t="s">
        <v>797</v>
      </c>
      <c r="B17" s="14">
        <f>V373</f>
        <v>127.75403944201133</v>
      </c>
      <c r="C17" s="14">
        <f t="shared" ref="C17:E17" si="14">W373</f>
        <v>148.24583888218621</v>
      </c>
      <c r="D17" s="14">
        <f t="shared" si="14"/>
        <v>131.96770307329055</v>
      </c>
      <c r="E17" s="14">
        <f t="shared" si="14"/>
        <v>132.19894974116039</v>
      </c>
      <c r="G17" s="19">
        <f t="shared" si="10"/>
        <v>-5.47545344596071</v>
      </c>
      <c r="H17" s="19">
        <f t="shared" si="11"/>
        <v>-20.235535758269009</v>
      </c>
      <c r="I17" s="19">
        <f t="shared" si="12"/>
        <v>-2.4541637807639631</v>
      </c>
      <c r="J17" s="19"/>
      <c r="K17" s="19"/>
      <c r="L17" s="19"/>
      <c r="M17" s="19"/>
      <c r="O17" t="str">
        <f t="shared" si="1"/>
        <v/>
      </c>
      <c r="P17" s="16">
        <f t="shared" si="5"/>
        <v>33329</v>
      </c>
      <c r="Q17" s="15">
        <v>2309.404</v>
      </c>
      <c r="R17" s="15">
        <v>938.90099999999995</v>
      </c>
      <c r="S17" s="15">
        <v>3776.4150000000004</v>
      </c>
      <c r="T17" s="15">
        <v>7174.6819999999998</v>
      </c>
    </row>
    <row r="18" spans="1:20" x14ac:dyDescent="0.35">
      <c r="A18" s="13" t="s">
        <v>798</v>
      </c>
      <c r="B18" s="14">
        <f>V385</f>
        <v>138.73727012560875</v>
      </c>
      <c r="C18" s="14">
        <f t="shared" ref="C18:E18" si="15">W385</f>
        <v>164.21868672742227</v>
      </c>
      <c r="D18" s="14">
        <f t="shared" si="15"/>
        <v>136.11578352499595</v>
      </c>
      <c r="E18" s="14">
        <f t="shared" si="15"/>
        <v>140.3268416298815</v>
      </c>
      <c r="G18" s="19">
        <f t="shared" si="10"/>
        <v>10.983230683597412</v>
      </c>
      <c r="H18" s="19">
        <f t="shared" si="11"/>
        <v>15.97284784523606</v>
      </c>
      <c r="I18" s="19">
        <f t="shared" si="12"/>
        <v>4.1480804517053969</v>
      </c>
      <c r="J18" s="19"/>
      <c r="K18" s="19"/>
      <c r="L18" s="19"/>
      <c r="M18" s="19"/>
      <c r="O18" t="str">
        <f t="shared" si="1"/>
        <v/>
      </c>
      <c r="P18" s="16">
        <f t="shared" si="5"/>
        <v>33359</v>
      </c>
      <c r="Q18" s="15">
        <v>2312.0530000000003</v>
      </c>
      <c r="R18" s="15">
        <v>942.33799999999997</v>
      </c>
      <c r="S18" s="15">
        <v>3789.2789999999995</v>
      </c>
      <c r="T18" s="15">
        <v>7196.9030000000002</v>
      </c>
    </row>
    <row r="19" spans="1:20" x14ac:dyDescent="0.35">
      <c r="A19" s="13" t="s">
        <v>799</v>
      </c>
      <c r="B19" s="14">
        <f>V397</f>
        <v>146.49310674503545</v>
      </c>
      <c r="C19" s="14">
        <f t="shared" ref="C19:E19" si="16">W397</f>
        <v>173.68244836957655</v>
      </c>
      <c r="D19" s="14">
        <f t="shared" si="16"/>
        <v>140.4318347816326</v>
      </c>
      <c r="E19" s="14">
        <f t="shared" si="16"/>
        <v>146.50420388269077</v>
      </c>
      <c r="G19" s="19">
        <f t="shared" si="10"/>
        <v>7.7558366194267023</v>
      </c>
      <c r="H19" s="19">
        <f t="shared" si="11"/>
        <v>9.4637616421542816</v>
      </c>
      <c r="I19" s="19">
        <f t="shared" si="12"/>
        <v>4.3160512566366549</v>
      </c>
      <c r="J19" s="19"/>
      <c r="K19" s="19"/>
      <c r="L19" s="19"/>
      <c r="M19" s="19"/>
      <c r="O19" t="str">
        <f t="shared" si="1"/>
        <v/>
      </c>
      <c r="P19" s="16">
        <f t="shared" si="5"/>
        <v>33390</v>
      </c>
      <c r="Q19" s="15">
        <v>2308.3270000000002</v>
      </c>
      <c r="R19" s="15">
        <v>943.57500000000005</v>
      </c>
      <c r="S19" s="15">
        <v>3798.4</v>
      </c>
      <c r="T19" s="15">
        <v>7206.3450000000003</v>
      </c>
    </row>
    <row r="20" spans="1:20" x14ac:dyDescent="0.35">
      <c r="A20" s="13" t="s">
        <v>800</v>
      </c>
      <c r="B20" s="14">
        <f>V409</f>
        <v>148.36842645051428</v>
      </c>
      <c r="C20" s="14">
        <f t="shared" ref="C20:E20" si="17">W409</f>
        <v>180.03464988999701</v>
      </c>
      <c r="D20" s="14">
        <f t="shared" si="17"/>
        <v>143.89611995167354</v>
      </c>
      <c r="E20" s="14">
        <f t="shared" si="17"/>
        <v>149.96381961272428</v>
      </c>
      <c r="G20" s="19">
        <f t="shared" si="10"/>
        <v>1.8753197054788302</v>
      </c>
      <c r="H20" s="19">
        <f t="shared" si="11"/>
        <v>6.3522015204204649</v>
      </c>
      <c r="I20" s="19">
        <f t="shared" si="12"/>
        <v>3.4642851700409381</v>
      </c>
      <c r="J20" s="19"/>
      <c r="K20" s="19"/>
      <c r="L20" s="19"/>
      <c r="M20" s="19"/>
      <c r="O20" t="str">
        <f t="shared" si="1"/>
        <v/>
      </c>
      <c r="P20" s="16">
        <f t="shared" si="5"/>
        <v>33420</v>
      </c>
      <c r="Q20" s="15">
        <v>2302.4430000000002</v>
      </c>
      <c r="R20" s="15">
        <v>943.81299999999987</v>
      </c>
      <c r="S20" s="15">
        <v>3805.1870000000004</v>
      </c>
      <c r="T20" s="15">
        <v>7206.0039999999999</v>
      </c>
    </row>
    <row r="21" spans="1:20" x14ac:dyDescent="0.35">
      <c r="A21" s="13" t="s">
        <v>801</v>
      </c>
      <c r="B21" s="14">
        <f>V418</f>
        <v>150.09070030542492</v>
      </c>
      <c r="C21" s="14">
        <f t="shared" ref="C21:E21" si="18">W418</f>
        <v>181.86216023278047</v>
      </c>
      <c r="D21" s="14">
        <f t="shared" si="18"/>
        <v>146.23260114574722</v>
      </c>
      <c r="E21" s="14">
        <f t="shared" si="18"/>
        <v>152.06774124557728</v>
      </c>
      <c r="G21" s="19">
        <f>B21-B20</f>
        <v>1.7222738549106396</v>
      </c>
      <c r="H21" s="19">
        <f t="shared" si="11"/>
        <v>1.8275103427834551</v>
      </c>
      <c r="I21" s="19">
        <f t="shared" si="12"/>
        <v>2.3364811940736843</v>
      </c>
      <c r="J21" s="19"/>
      <c r="K21" s="19"/>
      <c r="L21" s="19"/>
      <c r="M21" s="19"/>
      <c r="O21" t="str">
        <f t="shared" si="1"/>
        <v/>
      </c>
      <c r="P21" s="16">
        <f t="shared" si="5"/>
        <v>33451</v>
      </c>
      <c r="Q21" s="15">
        <v>2301.5650000000001</v>
      </c>
      <c r="R21" s="15">
        <v>945.92100000000005</v>
      </c>
      <c r="S21" s="15">
        <v>3793.5169999999998</v>
      </c>
      <c r="T21" s="15">
        <v>7195.7380000000003</v>
      </c>
    </row>
    <row r="22" spans="1:20" x14ac:dyDescent="0.35">
      <c r="O22" t="str">
        <f t="shared" si="1"/>
        <v/>
      </c>
      <c r="P22" s="16">
        <f t="shared" si="5"/>
        <v>33482</v>
      </c>
      <c r="Q22" s="15">
        <v>2296.2740000000003</v>
      </c>
      <c r="R22" s="15">
        <v>949.77300000000002</v>
      </c>
      <c r="S22" s="15">
        <v>3833.62</v>
      </c>
      <c r="T22" s="15">
        <v>7236.0780000000004</v>
      </c>
    </row>
    <row r="23" spans="1:20" x14ac:dyDescent="0.35">
      <c r="A23" s="4" t="s">
        <v>803</v>
      </c>
      <c r="B23" s="14" t="s">
        <v>773</v>
      </c>
      <c r="C23" s="14" t="s">
        <v>775</v>
      </c>
      <c r="D23" s="14" t="s">
        <v>777</v>
      </c>
      <c r="E23" s="14" t="s">
        <v>789</v>
      </c>
      <c r="G23" s="14" t="s">
        <v>790</v>
      </c>
      <c r="H23" s="14" t="s">
        <v>791</v>
      </c>
      <c r="I23" s="14" t="s">
        <v>792</v>
      </c>
      <c r="O23" t="str">
        <f t="shared" si="1"/>
        <v/>
      </c>
      <c r="P23" s="16">
        <f t="shared" si="5"/>
        <v>33512</v>
      </c>
      <c r="Q23" s="15">
        <v>2293.183</v>
      </c>
      <c r="R23" s="15">
        <v>951.01200000000006</v>
      </c>
      <c r="S23" s="15">
        <v>3828.2089999999998</v>
      </c>
      <c r="T23" s="15">
        <v>7225.3379999999997</v>
      </c>
    </row>
    <row r="24" spans="1:20" x14ac:dyDescent="0.35">
      <c r="A24" s="13" t="s">
        <v>793</v>
      </c>
      <c r="B24" s="20" t="s">
        <v>804</v>
      </c>
      <c r="C24" s="20" t="s">
        <v>804</v>
      </c>
      <c r="D24" s="20" t="s">
        <v>804</v>
      </c>
      <c r="E24" s="20" t="s">
        <v>804</v>
      </c>
      <c r="G24" s="20" t="s">
        <v>804</v>
      </c>
      <c r="H24" s="20" t="s">
        <v>804</v>
      </c>
      <c r="I24" s="20" t="s">
        <v>804</v>
      </c>
      <c r="J24" s="20"/>
      <c r="K24" s="20"/>
      <c r="L24" s="20"/>
      <c r="M24" s="20"/>
      <c r="O24" t="str">
        <f t="shared" si="1"/>
        <v/>
      </c>
      <c r="P24" s="16">
        <f t="shared" si="5"/>
        <v>33543</v>
      </c>
      <c r="Q24" s="15">
        <v>2295.7379999999998</v>
      </c>
      <c r="R24" s="15">
        <v>951.97800000000007</v>
      </c>
      <c r="S24" s="15">
        <v>3835.4320000000002</v>
      </c>
      <c r="T24" s="15">
        <v>7235.9260000000004</v>
      </c>
    </row>
    <row r="25" spans="1:20" x14ac:dyDescent="0.35">
      <c r="A25" s="13" t="s">
        <v>794</v>
      </c>
      <c r="B25" s="14">
        <f t="shared" ref="B25:E32" si="19">B3-B2</f>
        <v>881.57099999999991</v>
      </c>
      <c r="C25" s="14">
        <f t="shared" si="19"/>
        <v>282.41199999999981</v>
      </c>
      <c r="D25" s="14">
        <f t="shared" si="19"/>
        <v>932.09700000000157</v>
      </c>
      <c r="E25" s="14">
        <f t="shared" si="19"/>
        <v>2288.4519999999993</v>
      </c>
      <c r="G25" s="19">
        <f t="shared" ref="G25" si="20">B25/$E25 *100</f>
        <v>38.522590816849132</v>
      </c>
      <c r="H25" s="19">
        <f t="shared" ref="H25" si="21">C25/$E25 *100</f>
        <v>12.340743874024881</v>
      </c>
      <c r="I25" s="19">
        <f t="shared" ref="I25" si="22">D25/$E25 *100</f>
        <v>40.730458842920974</v>
      </c>
      <c r="J25" s="19"/>
      <c r="K25" s="19"/>
      <c r="L25" s="19"/>
      <c r="M25" s="19"/>
      <c r="O25" t="str">
        <f t="shared" si="1"/>
        <v/>
      </c>
      <c r="P25" s="16">
        <f t="shared" si="5"/>
        <v>33573</v>
      </c>
      <c r="Q25" s="15">
        <v>2288.5920000000001</v>
      </c>
      <c r="R25" s="15">
        <v>954.38499999999999</v>
      </c>
      <c r="S25" s="15">
        <v>3841.1640000000007</v>
      </c>
      <c r="T25" s="15">
        <v>7236.7920000000004</v>
      </c>
    </row>
    <row r="26" spans="1:20" x14ac:dyDescent="0.35">
      <c r="A26" s="13" t="s">
        <v>795</v>
      </c>
      <c r="B26" s="14">
        <f t="shared" si="19"/>
        <v>26.963000000000193</v>
      </c>
      <c r="C26" s="14">
        <f t="shared" si="19"/>
        <v>249.73800000000028</v>
      </c>
      <c r="D26" s="14">
        <f t="shared" si="19"/>
        <v>666.49799999999959</v>
      </c>
      <c r="E26" s="14">
        <f t="shared" si="19"/>
        <v>943.29500000000007</v>
      </c>
      <c r="G26" s="19">
        <f t="shared" ref="G26:G32" si="23">B26/$E26 *100</f>
        <v>2.8583847046788322</v>
      </c>
      <c r="H26" s="19">
        <f t="shared" ref="H26:H32" si="24">C26/$E26 *100</f>
        <v>26.475068774879574</v>
      </c>
      <c r="I26" s="19">
        <f t="shared" ref="I26:I32" si="25">D26/$E26 *100</f>
        <v>70.656369428439632</v>
      </c>
      <c r="J26" s="19"/>
      <c r="K26" s="19"/>
      <c r="L26" s="19"/>
      <c r="M26" s="19"/>
      <c r="O26" t="str">
        <f t="shared" si="1"/>
        <v/>
      </c>
      <c r="P26" s="16">
        <f t="shared" si="5"/>
        <v>33604</v>
      </c>
      <c r="Q26" s="15">
        <v>2270.7870000000003</v>
      </c>
      <c r="R26" s="15">
        <v>954.99700000000007</v>
      </c>
      <c r="S26" s="15">
        <v>3848.3309999999997</v>
      </c>
      <c r="T26" s="15">
        <v>7231.7780000000002</v>
      </c>
    </row>
    <row r="27" spans="1:20" x14ac:dyDescent="0.35">
      <c r="A27" s="13" t="s">
        <v>796</v>
      </c>
      <c r="B27" s="14">
        <f t="shared" si="19"/>
        <v>1041.7310000000002</v>
      </c>
      <c r="C27" s="14">
        <f t="shared" si="19"/>
        <v>573.79199999999992</v>
      </c>
      <c r="D27" s="14">
        <f t="shared" si="19"/>
        <v>945.55499999999847</v>
      </c>
      <c r="E27" s="14">
        <f t="shared" si="19"/>
        <v>2667.357</v>
      </c>
      <c r="G27" s="19">
        <f t="shared" si="23"/>
        <v>39.054802188083571</v>
      </c>
      <c r="H27" s="19">
        <f t="shared" si="24"/>
        <v>21.511631176479188</v>
      </c>
      <c r="I27" s="19">
        <f t="shared" si="25"/>
        <v>35.449135605020196</v>
      </c>
      <c r="J27" s="19"/>
      <c r="K27" s="19"/>
      <c r="L27" s="19"/>
      <c r="M27" s="19"/>
      <c r="O27" t="str">
        <f t="shared" si="1"/>
        <v/>
      </c>
      <c r="P27" s="16">
        <f t="shared" si="5"/>
        <v>33635</v>
      </c>
      <c r="Q27" s="15">
        <v>2268.125</v>
      </c>
      <c r="R27" s="15">
        <v>957.04</v>
      </c>
      <c r="S27" s="15">
        <v>3858.1379999999999</v>
      </c>
      <c r="T27" s="15">
        <v>7240.6390000000001</v>
      </c>
    </row>
    <row r="28" spans="1:20" x14ac:dyDescent="0.35">
      <c r="A28" s="13" t="s">
        <v>797</v>
      </c>
      <c r="B28" s="14">
        <f t="shared" si="19"/>
        <v>-172.44300000000021</v>
      </c>
      <c r="C28" s="14">
        <f t="shared" si="19"/>
        <v>-242.3599999999999</v>
      </c>
      <c r="D28" s="14">
        <f t="shared" si="19"/>
        <v>-114.34299999999894</v>
      </c>
      <c r="E28" s="14">
        <f t="shared" si="19"/>
        <v>-569.60199999999895</v>
      </c>
      <c r="G28" s="19">
        <f t="shared" si="23"/>
        <v>30.274296789688332</v>
      </c>
      <c r="H28" s="19">
        <f t="shared" si="24"/>
        <v>42.549007903764441</v>
      </c>
      <c r="I28" s="19">
        <f t="shared" si="25"/>
        <v>20.074192155224026</v>
      </c>
      <c r="J28" s="19"/>
      <c r="K28" s="19"/>
      <c r="L28" s="19"/>
      <c r="M28" s="19"/>
      <c r="O28" t="str">
        <f t="shared" si="1"/>
        <v/>
      </c>
      <c r="P28" s="16">
        <f t="shared" si="5"/>
        <v>33664</v>
      </c>
      <c r="Q28" s="15">
        <v>2266.8580000000002</v>
      </c>
      <c r="R28" s="15">
        <v>958.29899999999998</v>
      </c>
      <c r="S28" s="15">
        <v>3865.7659999999996</v>
      </c>
      <c r="T28" s="15">
        <v>7247.652</v>
      </c>
    </row>
    <row r="29" spans="1:20" x14ac:dyDescent="0.35">
      <c r="A29" s="13" t="s">
        <v>798</v>
      </c>
      <c r="B29" s="14">
        <f t="shared" si="19"/>
        <v>345.90400000000045</v>
      </c>
      <c r="C29" s="14">
        <f t="shared" si="19"/>
        <v>191.30599999999981</v>
      </c>
      <c r="D29" s="14">
        <f t="shared" si="19"/>
        <v>193.26500000000124</v>
      </c>
      <c r="E29" s="14">
        <f t="shared" si="19"/>
        <v>759.31399999999849</v>
      </c>
      <c r="G29" s="19">
        <f t="shared" si="23"/>
        <v>45.554803414661279</v>
      </c>
      <c r="H29" s="19">
        <f t="shared" si="24"/>
        <v>25.194583531977571</v>
      </c>
      <c r="I29" s="19">
        <f t="shared" si="25"/>
        <v>25.452579565239365</v>
      </c>
      <c r="J29" s="19"/>
      <c r="K29" s="19"/>
      <c r="L29" s="19"/>
      <c r="M29" s="19"/>
      <c r="O29" t="str">
        <f t="shared" si="1"/>
        <v/>
      </c>
      <c r="P29" s="16">
        <f t="shared" si="5"/>
        <v>33695</v>
      </c>
      <c r="Q29" s="15">
        <v>2272.7429999999999</v>
      </c>
      <c r="R29" s="15">
        <v>959.15199999999993</v>
      </c>
      <c r="S29" s="15">
        <v>3872.7610000000004</v>
      </c>
      <c r="T29" s="15">
        <v>7266.3609999999999</v>
      </c>
    </row>
    <row r="30" spans="1:20" x14ac:dyDescent="0.35">
      <c r="A30" s="13" t="s">
        <v>799</v>
      </c>
      <c r="B30" s="14">
        <f t="shared" si="19"/>
        <v>244.26099999999951</v>
      </c>
      <c r="C30" s="14">
        <f t="shared" si="19"/>
        <v>113.34699999999975</v>
      </c>
      <c r="D30" s="14">
        <f t="shared" si="19"/>
        <v>201.09099999999853</v>
      </c>
      <c r="E30" s="14">
        <f t="shared" si="19"/>
        <v>577.09400000000096</v>
      </c>
      <c r="G30" s="19">
        <f t="shared" si="23"/>
        <v>42.326033540462923</v>
      </c>
      <c r="H30" s="19">
        <f t="shared" si="24"/>
        <v>19.640994361403784</v>
      </c>
      <c r="I30" s="19">
        <f t="shared" si="25"/>
        <v>34.845449788075804</v>
      </c>
      <c r="J30" s="19"/>
      <c r="K30" s="19"/>
      <c r="L30" s="19"/>
      <c r="M30" s="19"/>
      <c r="O30" t="str">
        <f t="shared" si="1"/>
        <v/>
      </c>
      <c r="P30" s="16">
        <f t="shared" si="5"/>
        <v>33725</v>
      </c>
      <c r="Q30" s="15">
        <v>2278.1579999999999</v>
      </c>
      <c r="R30" s="15">
        <v>958.83</v>
      </c>
      <c r="S30" s="15">
        <v>3879.8519999999999</v>
      </c>
      <c r="T30" s="15">
        <v>7279.6480000000001</v>
      </c>
    </row>
    <row r="31" spans="1:20" x14ac:dyDescent="0.35">
      <c r="A31" s="13" t="s">
        <v>800</v>
      </c>
      <c r="B31" s="14">
        <f t="shared" si="19"/>
        <v>59.060999999999694</v>
      </c>
      <c r="C31" s="14">
        <f t="shared" si="19"/>
        <v>76.079999999999927</v>
      </c>
      <c r="D31" s="14">
        <f t="shared" si="19"/>
        <v>161.40599999999995</v>
      </c>
      <c r="E31" s="14">
        <f t="shared" si="19"/>
        <v>323.19999999999891</v>
      </c>
      <c r="G31" s="19">
        <f t="shared" si="23"/>
        <v>18.273824257425712</v>
      </c>
      <c r="H31" s="19">
        <f t="shared" si="24"/>
        <v>23.539603960396096</v>
      </c>
      <c r="I31" s="19">
        <f t="shared" si="25"/>
        <v>49.939975247524906</v>
      </c>
      <c r="J31" s="19"/>
      <c r="K31" s="19"/>
      <c r="L31" s="19"/>
      <c r="M31" s="19"/>
      <c r="O31" t="str">
        <f t="shared" si="1"/>
        <v/>
      </c>
      <c r="P31" s="16">
        <f t="shared" si="5"/>
        <v>33756</v>
      </c>
      <c r="Q31" s="15">
        <v>2276.875</v>
      </c>
      <c r="R31" s="15">
        <v>953.55899999999997</v>
      </c>
      <c r="S31" s="15">
        <v>3883.6590000000001</v>
      </c>
      <c r="T31" s="15">
        <v>7281.5110000000004</v>
      </c>
    </row>
    <row r="32" spans="1:20" x14ac:dyDescent="0.35">
      <c r="A32" s="13" t="s">
        <v>801</v>
      </c>
      <c r="B32" s="14">
        <f t="shared" si="19"/>
        <v>54.241000000000895</v>
      </c>
      <c r="C32" s="14">
        <f t="shared" si="19"/>
        <v>21.888000000000375</v>
      </c>
      <c r="D32" s="14">
        <f t="shared" si="19"/>
        <v>108.86000000000058</v>
      </c>
      <c r="E32" s="14">
        <f t="shared" si="19"/>
        <v>196.55000000000109</v>
      </c>
      <c r="G32" s="19">
        <f t="shared" si="23"/>
        <v>27.596540320529428</v>
      </c>
      <c r="H32" s="19">
        <f t="shared" si="24"/>
        <v>11.136097685067542</v>
      </c>
      <c r="I32" s="19">
        <f t="shared" si="25"/>
        <v>55.385398117527338</v>
      </c>
      <c r="J32" s="19"/>
      <c r="K32" s="19"/>
      <c r="L32" s="19"/>
      <c r="M32" s="19"/>
      <c r="O32" t="str">
        <f t="shared" si="1"/>
        <v>'92</v>
      </c>
      <c r="P32" s="16">
        <f t="shared" si="5"/>
        <v>33786</v>
      </c>
      <c r="Q32" s="15">
        <v>2274.779</v>
      </c>
      <c r="R32" s="15">
        <v>957.90000000000009</v>
      </c>
      <c r="S32" s="15">
        <v>3925.0289999999995</v>
      </c>
      <c r="T32" s="15">
        <v>7328.8069999999998</v>
      </c>
    </row>
    <row r="33" spans="1:20" x14ac:dyDescent="0.35">
      <c r="O33" t="str">
        <f t="shared" si="1"/>
        <v/>
      </c>
      <c r="P33" s="16">
        <f t="shared" si="5"/>
        <v>33817</v>
      </c>
      <c r="Q33" s="15">
        <v>2273.9710000000005</v>
      </c>
      <c r="R33" s="15">
        <v>959.00200000000007</v>
      </c>
      <c r="S33" s="15">
        <v>3905.6490000000003</v>
      </c>
      <c r="T33" s="15">
        <v>7310.1909999999998</v>
      </c>
    </row>
    <row r="34" spans="1:20" x14ac:dyDescent="0.35">
      <c r="A34" s="4" t="s">
        <v>788</v>
      </c>
      <c r="B34" s="14" t="s">
        <v>787</v>
      </c>
      <c r="C34" s="14" t="s">
        <v>775</v>
      </c>
      <c r="D34" s="14" t="s">
        <v>777</v>
      </c>
      <c r="E34" s="14" t="s">
        <v>789</v>
      </c>
      <c r="G34" s="14" t="s">
        <v>790</v>
      </c>
      <c r="H34" s="14" t="s">
        <v>791</v>
      </c>
      <c r="I34" s="14" t="s">
        <v>792</v>
      </c>
      <c r="O34" t="str">
        <f t="shared" si="1"/>
        <v/>
      </c>
      <c r="P34" s="16">
        <f t="shared" si="5"/>
        <v>33848</v>
      </c>
      <c r="Q34" s="15">
        <v>2273.3510000000001</v>
      </c>
      <c r="R34" s="15">
        <v>957.625</v>
      </c>
      <c r="S34" s="15">
        <v>3910.2990000000004</v>
      </c>
      <c r="T34" s="15">
        <v>7314.1890000000003</v>
      </c>
    </row>
    <row r="35" spans="1:20" x14ac:dyDescent="0.35">
      <c r="A35" t="s">
        <v>805</v>
      </c>
      <c r="B35" s="14">
        <f t="shared" ref="B35:E37" si="26">((B3/B2)-1)*100</f>
        <v>39.256969721798932</v>
      </c>
      <c r="C35" s="14">
        <f t="shared" si="26"/>
        <v>30.967891915245428</v>
      </c>
      <c r="D35" s="14">
        <f t="shared" si="26"/>
        <v>25.064746096612446</v>
      </c>
      <c r="E35" s="14">
        <f t="shared" si="26"/>
        <v>32.596119976178748</v>
      </c>
      <c r="G35" s="14">
        <f>B35/SUM($B35:$D35)</f>
        <v>0.41197535235453764</v>
      </c>
      <c r="H35" s="14">
        <f t="shared" ref="H35:I35" si="27">C35/SUM($B35:$D35)</f>
        <v>0.32498708570407309</v>
      </c>
      <c r="I35" s="14">
        <f t="shared" si="27"/>
        <v>0.26303756194138939</v>
      </c>
      <c r="O35" t="str">
        <f t="shared" si="1"/>
        <v/>
      </c>
      <c r="P35" s="16">
        <f t="shared" si="5"/>
        <v>33878</v>
      </c>
      <c r="Q35" s="15">
        <v>2290.9189999999999</v>
      </c>
      <c r="R35" s="15">
        <v>970.78800000000001</v>
      </c>
      <c r="S35" s="15">
        <v>3931.4809999999998</v>
      </c>
      <c r="T35" s="15">
        <v>7363.8609999999999</v>
      </c>
    </row>
    <row r="36" spans="1:20" x14ac:dyDescent="0.35">
      <c r="A36" t="s">
        <v>806</v>
      </c>
      <c r="B36" s="14">
        <f t="shared" si="26"/>
        <v>0.86220542060935212</v>
      </c>
      <c r="C36" s="14">
        <f t="shared" si="26"/>
        <v>20.909723425792691</v>
      </c>
      <c r="D36" s="14">
        <f t="shared" si="26"/>
        <v>14.330658412411989</v>
      </c>
      <c r="E36" s="14">
        <f t="shared" si="26"/>
        <v>10.133064721010543</v>
      </c>
      <c r="G36" s="14">
        <f t="shared" ref="G36:G38" si="28">B36/SUM($B36:$D36)</f>
        <v>2.3882095053973023E-2</v>
      </c>
      <c r="H36" s="14">
        <f t="shared" ref="H36:H38" si="29">C36/SUM($B36:$D36)</f>
        <v>0.57917520636108488</v>
      </c>
      <c r="I36" s="14">
        <f t="shared" ref="I36:I38" si="30">D36/SUM($B36:$D36)</f>
        <v>0.39694269858494208</v>
      </c>
      <c r="O36" t="str">
        <f t="shared" si="1"/>
        <v/>
      </c>
      <c r="P36" s="16">
        <f t="shared" si="5"/>
        <v>33909</v>
      </c>
      <c r="Q36" s="15">
        <v>2289.7809999999999</v>
      </c>
      <c r="R36" s="15">
        <v>972.173</v>
      </c>
      <c r="S36" s="15">
        <v>3934.9390000000003</v>
      </c>
      <c r="T36" s="15">
        <v>7368.0469999999996</v>
      </c>
    </row>
    <row r="37" spans="1:20" x14ac:dyDescent="0.35">
      <c r="A37" t="s">
        <v>807</v>
      </c>
      <c r="B37" s="14">
        <f t="shared" si="26"/>
        <v>33.027040976787617</v>
      </c>
      <c r="C37" s="14">
        <f t="shared" si="26"/>
        <v>39.73350894431897</v>
      </c>
      <c r="D37" s="14">
        <f t="shared" si="26"/>
        <v>17.782441335461673</v>
      </c>
      <c r="E37" s="14">
        <f t="shared" si="26"/>
        <v>26.016969338028439</v>
      </c>
      <c r="G37" s="14">
        <f t="shared" si="28"/>
        <v>0.36476640012035982</v>
      </c>
      <c r="H37" s="14">
        <f t="shared" si="29"/>
        <v>0.43883583249119335</v>
      </c>
      <c r="I37" s="14">
        <f t="shared" si="30"/>
        <v>0.19639776738844689</v>
      </c>
      <c r="O37" t="str">
        <f t="shared" si="1"/>
        <v/>
      </c>
      <c r="P37" s="16">
        <f t="shared" si="5"/>
        <v>33939</v>
      </c>
      <c r="Q37" s="15">
        <v>2294.8410000000003</v>
      </c>
      <c r="R37" s="15">
        <v>969.29500000000007</v>
      </c>
      <c r="S37" s="15">
        <v>3942.4379999999996</v>
      </c>
      <c r="T37" s="15">
        <v>7377.2520000000004</v>
      </c>
    </row>
    <row r="38" spans="1:20" x14ac:dyDescent="0.35">
      <c r="A38" t="s">
        <v>808</v>
      </c>
      <c r="B38" s="14">
        <f>((B9/B6)-1)*100</f>
        <v>16.135996246020824</v>
      </c>
      <c r="C38" s="14">
        <f>((C9/C6)-1)*100</f>
        <v>21.443307446271032</v>
      </c>
      <c r="D38" s="14">
        <f>((D9/D6)-1)*100</f>
        <v>9.0388910321174123</v>
      </c>
      <c r="E38" s="14">
        <f>((E9/E6)-1)*100</f>
        <v>13.437981093152951</v>
      </c>
      <c r="G38" s="14">
        <f t="shared" si="28"/>
        <v>0.34613086888952438</v>
      </c>
      <c r="H38" s="14">
        <f t="shared" si="29"/>
        <v>0.45997721647173356</v>
      </c>
      <c r="I38" s="14">
        <f t="shared" si="30"/>
        <v>0.19389191463874195</v>
      </c>
      <c r="O38" t="str">
        <f t="shared" si="1"/>
        <v/>
      </c>
      <c r="P38" s="16">
        <f t="shared" si="5"/>
        <v>33970</v>
      </c>
      <c r="Q38" s="15">
        <v>2298.3190000000004</v>
      </c>
      <c r="R38" s="15">
        <v>975.99599999999998</v>
      </c>
      <c r="S38" s="15">
        <v>3961.1169999999993</v>
      </c>
      <c r="T38" s="15">
        <v>7409.2759999999998</v>
      </c>
    </row>
    <row r="39" spans="1:20" x14ac:dyDescent="0.35">
      <c r="O39" t="str">
        <f t="shared" si="1"/>
        <v/>
      </c>
      <c r="P39" s="16">
        <f t="shared" si="5"/>
        <v>34001</v>
      </c>
      <c r="Q39" s="15">
        <v>2304.0830000000001</v>
      </c>
      <c r="R39" s="15">
        <v>981.11300000000006</v>
      </c>
      <c r="S39" s="15">
        <v>3973.5210000000002</v>
      </c>
      <c r="T39" s="15">
        <v>7432.49</v>
      </c>
    </row>
    <row r="40" spans="1:20" x14ac:dyDescent="0.35">
      <c r="A40" s="12"/>
      <c r="O40" t="str">
        <f t="shared" si="1"/>
        <v/>
      </c>
      <c r="P40" s="16">
        <f t="shared" si="5"/>
        <v>34029</v>
      </c>
      <c r="Q40" s="15">
        <v>2310.145</v>
      </c>
      <c r="R40" s="15">
        <v>982.52199999999993</v>
      </c>
      <c r="S40" s="15">
        <v>3976.0309999999999</v>
      </c>
      <c r="T40" s="15">
        <v>7441.2389999999996</v>
      </c>
    </row>
    <row r="41" spans="1:20" x14ac:dyDescent="0.35">
      <c r="O41" t="str">
        <f t="shared" si="1"/>
        <v/>
      </c>
      <c r="P41" s="16">
        <f t="shared" si="5"/>
        <v>34060</v>
      </c>
      <c r="Q41" s="15">
        <v>2317.143</v>
      </c>
      <c r="R41" s="15">
        <v>982.08</v>
      </c>
      <c r="S41" s="15">
        <v>3984.6840000000007</v>
      </c>
      <c r="T41" s="15">
        <v>7459.5690000000004</v>
      </c>
    </row>
    <row r="42" spans="1:20" x14ac:dyDescent="0.35">
      <c r="O42" t="str">
        <f t="shared" si="1"/>
        <v/>
      </c>
      <c r="P42" s="16">
        <f t="shared" si="5"/>
        <v>34090</v>
      </c>
      <c r="Q42" s="15">
        <v>2326.9920000000002</v>
      </c>
      <c r="R42" s="15">
        <v>973.13499999999999</v>
      </c>
      <c r="S42" s="15">
        <v>3990.8919999999998</v>
      </c>
      <c r="T42" s="15">
        <v>7470.9229999999998</v>
      </c>
    </row>
    <row r="43" spans="1:20" x14ac:dyDescent="0.35">
      <c r="O43" t="str">
        <f t="shared" si="1"/>
        <v/>
      </c>
      <c r="P43" s="16">
        <f t="shared" si="5"/>
        <v>34121</v>
      </c>
      <c r="Q43" s="15">
        <v>2333.317</v>
      </c>
      <c r="R43" s="15">
        <v>976.47899999999993</v>
      </c>
      <c r="S43" s="15">
        <v>3998.1170000000002</v>
      </c>
      <c r="T43" s="15">
        <v>7492.2830000000004</v>
      </c>
    </row>
    <row r="44" spans="1:20" x14ac:dyDescent="0.35">
      <c r="O44" t="str">
        <f t="shared" si="1"/>
        <v/>
      </c>
      <c r="P44" s="16">
        <f t="shared" si="5"/>
        <v>34151</v>
      </c>
      <c r="Q44" s="15">
        <v>2350.8200000000002</v>
      </c>
      <c r="R44" s="15">
        <v>978.69400000000019</v>
      </c>
      <c r="S44" s="15">
        <v>4042.4450000000002</v>
      </c>
      <c r="T44" s="15">
        <v>7559.3249999999998</v>
      </c>
    </row>
    <row r="45" spans="1:20" x14ac:dyDescent="0.35">
      <c r="O45" t="str">
        <f t="shared" si="1"/>
        <v/>
      </c>
      <c r="P45" s="16">
        <f t="shared" si="5"/>
        <v>34182</v>
      </c>
      <c r="Q45" s="15">
        <v>2355.538</v>
      </c>
      <c r="R45" s="15">
        <v>981.92600000000004</v>
      </c>
      <c r="S45" s="15">
        <v>4028.7019999999993</v>
      </c>
      <c r="T45" s="15">
        <v>7554.3429999999998</v>
      </c>
    </row>
    <row r="46" spans="1:20" x14ac:dyDescent="0.35">
      <c r="O46" t="str">
        <f t="shared" si="1"/>
        <v/>
      </c>
      <c r="P46" s="16">
        <f t="shared" si="5"/>
        <v>34213</v>
      </c>
      <c r="Q46" s="15">
        <v>2367.1149999999998</v>
      </c>
      <c r="R46" s="15">
        <v>985.79899999999986</v>
      </c>
      <c r="S46" s="15">
        <v>4030.8839999999996</v>
      </c>
      <c r="T46" s="15">
        <v>7573.4309999999996</v>
      </c>
    </row>
    <row r="47" spans="1:20" x14ac:dyDescent="0.35">
      <c r="O47" t="str">
        <f t="shared" si="1"/>
        <v/>
      </c>
      <c r="P47" s="16">
        <f t="shared" si="5"/>
        <v>34243</v>
      </c>
      <c r="Q47" s="15">
        <v>2372.7590000000005</v>
      </c>
      <c r="R47" s="15">
        <v>987.125</v>
      </c>
      <c r="S47" s="15">
        <v>4032.4290000000001</v>
      </c>
      <c r="T47" s="15">
        <v>7580.7849999999999</v>
      </c>
    </row>
    <row r="48" spans="1:20" x14ac:dyDescent="0.35">
      <c r="O48" t="str">
        <f t="shared" si="1"/>
        <v/>
      </c>
      <c r="P48" s="16">
        <f t="shared" si="5"/>
        <v>34274</v>
      </c>
      <c r="Q48" s="15">
        <v>2376.1610000000001</v>
      </c>
      <c r="R48" s="15">
        <v>985.09500000000003</v>
      </c>
      <c r="S48" s="15">
        <v>4035.4829999999997</v>
      </c>
      <c r="T48" s="15">
        <v>7587.67</v>
      </c>
    </row>
    <row r="49" spans="15:20" x14ac:dyDescent="0.35">
      <c r="O49" t="str">
        <f t="shared" si="1"/>
        <v/>
      </c>
      <c r="P49" s="16">
        <f t="shared" si="5"/>
        <v>34304</v>
      </c>
      <c r="Q49" s="15">
        <v>2383.1430000000005</v>
      </c>
      <c r="R49" s="15">
        <v>988.74299999999994</v>
      </c>
      <c r="S49" s="15">
        <v>4048.6289999999999</v>
      </c>
      <c r="T49" s="15">
        <v>7616.0590000000002</v>
      </c>
    </row>
    <row r="50" spans="15:20" x14ac:dyDescent="0.35">
      <c r="O50" t="str">
        <f t="shared" si="1"/>
        <v/>
      </c>
      <c r="P50" s="16">
        <f t="shared" si="5"/>
        <v>34335</v>
      </c>
      <c r="Q50" s="15">
        <v>2390.4189999999999</v>
      </c>
      <c r="R50" s="15">
        <v>991.09699999999987</v>
      </c>
      <c r="S50" s="15">
        <v>4061.2479999999996</v>
      </c>
      <c r="T50" s="15">
        <v>7638.67</v>
      </c>
    </row>
    <row r="51" spans="15:20" x14ac:dyDescent="0.35">
      <c r="O51" t="str">
        <f t="shared" si="1"/>
        <v/>
      </c>
      <c r="P51" s="16">
        <f t="shared" si="5"/>
        <v>34366</v>
      </c>
      <c r="Q51" s="15">
        <v>2388.4970000000003</v>
      </c>
      <c r="R51" s="15">
        <v>991.00400000000002</v>
      </c>
      <c r="S51" s="15">
        <v>4066.15</v>
      </c>
      <c r="T51" s="15">
        <v>7641.1279999999997</v>
      </c>
    </row>
    <row r="52" spans="15:20" x14ac:dyDescent="0.35">
      <c r="O52" t="str">
        <f t="shared" si="1"/>
        <v/>
      </c>
      <c r="P52" s="16">
        <f t="shared" si="5"/>
        <v>34394</v>
      </c>
      <c r="Q52" s="15">
        <v>2398.0769999999998</v>
      </c>
      <c r="R52" s="15">
        <v>994.55700000000002</v>
      </c>
      <c r="S52" s="15">
        <v>4078.1029999999996</v>
      </c>
      <c r="T52" s="15">
        <v>7668.8429999999998</v>
      </c>
    </row>
    <row r="53" spans="15:20" x14ac:dyDescent="0.35">
      <c r="O53" t="str">
        <f t="shared" si="1"/>
        <v/>
      </c>
      <c r="P53" s="16">
        <f t="shared" si="5"/>
        <v>34425</v>
      </c>
      <c r="Q53" s="15">
        <v>2414.5720000000001</v>
      </c>
      <c r="R53" s="15">
        <v>1003.746</v>
      </c>
      <c r="S53" s="15">
        <v>4103.6589999999997</v>
      </c>
      <c r="T53" s="15">
        <v>7726.8789999999999</v>
      </c>
    </row>
    <row r="54" spans="15:20" x14ac:dyDescent="0.35">
      <c r="O54" t="str">
        <f t="shared" si="1"/>
        <v/>
      </c>
      <c r="P54" s="16">
        <f t="shared" si="5"/>
        <v>34455</v>
      </c>
      <c r="Q54" s="15">
        <v>2411.1710000000003</v>
      </c>
      <c r="R54" s="15">
        <v>998.88599999999997</v>
      </c>
      <c r="S54" s="15">
        <v>4114.3239999999996</v>
      </c>
      <c r="T54" s="15">
        <v>7731.3919999999998</v>
      </c>
    </row>
    <row r="55" spans="15:20" x14ac:dyDescent="0.35">
      <c r="O55" t="str">
        <f t="shared" si="1"/>
        <v/>
      </c>
      <c r="P55" s="16">
        <f t="shared" si="5"/>
        <v>34486</v>
      </c>
      <c r="Q55" s="15">
        <v>2422.0649999999996</v>
      </c>
      <c r="R55" s="15">
        <v>999.60299999999995</v>
      </c>
      <c r="S55" s="15">
        <v>4125.1629999999996</v>
      </c>
      <c r="T55" s="15">
        <v>7759.7870000000003</v>
      </c>
    </row>
    <row r="56" spans="15:20" x14ac:dyDescent="0.35">
      <c r="O56" t="str">
        <f t="shared" si="1"/>
        <v>'94</v>
      </c>
      <c r="P56" s="16">
        <f t="shared" si="5"/>
        <v>34516</v>
      </c>
      <c r="Q56" s="15">
        <v>2444.4850000000001</v>
      </c>
      <c r="R56" s="15">
        <v>1011.72</v>
      </c>
      <c r="S56" s="15">
        <v>4160.8029999999999</v>
      </c>
      <c r="T56" s="15">
        <v>7831.48</v>
      </c>
    </row>
    <row r="57" spans="15:20" x14ac:dyDescent="0.35">
      <c r="O57" t="str">
        <f t="shared" si="1"/>
        <v/>
      </c>
      <c r="P57" s="16">
        <f t="shared" si="5"/>
        <v>34547</v>
      </c>
      <c r="Q57" s="15">
        <v>2453.5520000000001</v>
      </c>
      <c r="R57" s="15">
        <v>1012.8000000000001</v>
      </c>
      <c r="S57" s="15">
        <v>4151.1500000000005</v>
      </c>
      <c r="T57" s="15">
        <v>7834.87</v>
      </c>
    </row>
    <row r="58" spans="15:20" x14ac:dyDescent="0.35">
      <c r="O58" t="str">
        <f t="shared" si="1"/>
        <v/>
      </c>
      <c r="P58" s="16">
        <f t="shared" si="5"/>
        <v>34578</v>
      </c>
      <c r="Q58" s="15">
        <v>2462.9709999999995</v>
      </c>
      <c r="R58" s="15">
        <v>1011.7239999999999</v>
      </c>
      <c r="S58" s="15">
        <v>4159.067</v>
      </c>
      <c r="T58" s="15">
        <v>7852.5290000000005</v>
      </c>
    </row>
    <row r="59" spans="15:20" x14ac:dyDescent="0.35">
      <c r="O59" t="str">
        <f t="shared" si="1"/>
        <v/>
      </c>
      <c r="P59" s="16">
        <f t="shared" si="5"/>
        <v>34608</v>
      </c>
      <c r="Q59" s="15">
        <v>2463.723</v>
      </c>
      <c r="R59" s="15">
        <v>1026.5989999999999</v>
      </c>
      <c r="S59" s="15">
        <v>4174.732</v>
      </c>
      <c r="T59" s="15">
        <v>7882.79</v>
      </c>
    </row>
    <row r="60" spans="15:20" x14ac:dyDescent="0.35">
      <c r="O60" t="str">
        <f t="shared" si="1"/>
        <v/>
      </c>
      <c r="P60" s="16">
        <f t="shared" si="5"/>
        <v>34639</v>
      </c>
      <c r="Q60" s="15">
        <v>2477.0220000000004</v>
      </c>
      <c r="R60" s="15">
        <v>1031.6389999999999</v>
      </c>
      <c r="S60" s="15">
        <v>4185.5289999999995</v>
      </c>
      <c r="T60" s="15">
        <v>7915.7870000000003</v>
      </c>
    </row>
    <row r="61" spans="15:20" x14ac:dyDescent="0.35">
      <c r="O61" t="str">
        <f t="shared" si="1"/>
        <v/>
      </c>
      <c r="P61" s="16">
        <f t="shared" si="5"/>
        <v>34669</v>
      </c>
      <c r="Q61" s="15">
        <v>2489.9219999999996</v>
      </c>
      <c r="R61" s="15">
        <v>1031.498</v>
      </c>
      <c r="S61" s="15">
        <v>4195.9820000000009</v>
      </c>
      <c r="T61" s="15">
        <v>7943.0280000000002</v>
      </c>
    </row>
    <row r="62" spans="15:20" x14ac:dyDescent="0.35">
      <c r="O62" t="str">
        <f t="shared" si="1"/>
        <v/>
      </c>
      <c r="P62" s="16">
        <f t="shared" si="5"/>
        <v>34700</v>
      </c>
      <c r="Q62" s="15">
        <v>2502.7129999999997</v>
      </c>
      <c r="R62" s="15">
        <v>1030.654</v>
      </c>
      <c r="S62" s="15">
        <v>4194.2659999999996</v>
      </c>
      <c r="T62" s="15">
        <v>7955.665</v>
      </c>
    </row>
    <row r="63" spans="15:20" x14ac:dyDescent="0.35">
      <c r="O63" t="str">
        <f t="shared" si="1"/>
        <v/>
      </c>
      <c r="P63" s="16">
        <f t="shared" si="5"/>
        <v>34731</v>
      </c>
      <c r="Q63" s="15">
        <v>2513.8789999999999</v>
      </c>
      <c r="R63" s="15">
        <v>1031.482</v>
      </c>
      <c r="S63" s="15">
        <v>4203.509</v>
      </c>
      <c r="T63" s="15">
        <v>7980.2950000000001</v>
      </c>
    </row>
    <row r="64" spans="15:20" x14ac:dyDescent="0.35">
      <c r="O64" t="str">
        <f t="shared" si="1"/>
        <v/>
      </c>
      <c r="P64" s="16">
        <f t="shared" si="5"/>
        <v>34759</v>
      </c>
      <c r="Q64" s="15">
        <v>2522.9549999999999</v>
      </c>
      <c r="R64" s="15">
        <v>1032.9640000000002</v>
      </c>
      <c r="S64" s="15">
        <v>4208.9439999999995</v>
      </c>
      <c r="T64" s="15">
        <v>7996.3649999999998</v>
      </c>
    </row>
    <row r="65" spans="15:20" x14ac:dyDescent="0.35">
      <c r="O65" t="str">
        <f t="shared" si="1"/>
        <v/>
      </c>
      <c r="P65" s="16">
        <f t="shared" si="5"/>
        <v>34790</v>
      </c>
      <c r="Q65" s="15">
        <v>2521.2609999999995</v>
      </c>
      <c r="R65" s="15">
        <v>1033.3710000000001</v>
      </c>
      <c r="S65" s="15">
        <v>4214.74</v>
      </c>
      <c r="T65" s="15">
        <v>8001.7860000000001</v>
      </c>
    </row>
    <row r="66" spans="15:20" x14ac:dyDescent="0.35">
      <c r="O66" t="str">
        <f t="shared" ref="O66:O129" si="31">IF(MONTH(P66)=7, IF(MOD(YEAR(P66), 2)=0, _xlfn.CONCAT("'", RIGHT(YEAR(P66), 2)), ""), "")</f>
        <v/>
      </c>
      <c r="P66" s="16">
        <f t="shared" si="5"/>
        <v>34820</v>
      </c>
      <c r="Q66" s="15">
        <v>2527.4599999999996</v>
      </c>
      <c r="R66" s="15">
        <v>1037.895</v>
      </c>
      <c r="S66" s="15">
        <v>4219.0640000000003</v>
      </c>
      <c r="T66" s="15">
        <v>8020.7120000000004</v>
      </c>
    </row>
    <row r="67" spans="15:20" x14ac:dyDescent="0.35">
      <c r="O67" t="str">
        <f t="shared" si="31"/>
        <v/>
      </c>
      <c r="P67" s="16">
        <f t="shared" si="5"/>
        <v>34851</v>
      </c>
      <c r="Q67" s="15">
        <v>2534.0519999999997</v>
      </c>
      <c r="R67" s="15">
        <v>1041.3969999999999</v>
      </c>
      <c r="S67" s="15">
        <v>4230.2510000000002</v>
      </c>
      <c r="T67" s="15">
        <v>8046.2539999999999</v>
      </c>
    </row>
    <row r="68" spans="15:20" x14ac:dyDescent="0.35">
      <c r="O68" t="str">
        <f t="shared" si="31"/>
        <v/>
      </c>
      <c r="P68" s="16">
        <f t="shared" ref="P68:P131" si="32">EDATE(P67, 1)</f>
        <v>34881</v>
      </c>
      <c r="Q68" s="15">
        <v>2533.424</v>
      </c>
      <c r="R68" s="15">
        <v>1045.288</v>
      </c>
      <c r="S68" s="15">
        <v>4258.9440000000004</v>
      </c>
      <c r="T68" s="15">
        <v>8073.0069999999996</v>
      </c>
    </row>
    <row r="69" spans="15:20" x14ac:dyDescent="0.35">
      <c r="O69" t="str">
        <f t="shared" si="31"/>
        <v/>
      </c>
      <c r="P69" s="16">
        <f t="shared" si="32"/>
        <v>34912</v>
      </c>
      <c r="Q69" s="15">
        <v>2549.1499999999996</v>
      </c>
      <c r="R69" s="15">
        <v>1047.9559999999999</v>
      </c>
      <c r="S69" s="15">
        <v>4245.817</v>
      </c>
      <c r="T69" s="15">
        <v>8080.9160000000002</v>
      </c>
    </row>
    <row r="70" spans="15:20" x14ac:dyDescent="0.35">
      <c r="O70" t="str">
        <f t="shared" si="31"/>
        <v/>
      </c>
      <c r="P70" s="16">
        <f t="shared" si="32"/>
        <v>34943</v>
      </c>
      <c r="Q70" s="15">
        <v>2562.9400000000005</v>
      </c>
      <c r="R70" s="15">
        <v>1050.1969999999999</v>
      </c>
      <c r="S70" s="15">
        <v>4258.3060000000005</v>
      </c>
      <c r="T70" s="15">
        <v>8111.174</v>
      </c>
    </row>
    <row r="71" spans="15:20" x14ac:dyDescent="0.35">
      <c r="O71" t="str">
        <f t="shared" si="31"/>
        <v/>
      </c>
      <c r="P71" s="16">
        <f t="shared" si="32"/>
        <v>34973</v>
      </c>
      <c r="Q71" s="15">
        <v>2572.826</v>
      </c>
      <c r="R71" s="15">
        <v>1049.885</v>
      </c>
      <c r="S71" s="15">
        <v>4258.1959999999999</v>
      </c>
      <c r="T71" s="15">
        <v>8120.0690000000004</v>
      </c>
    </row>
    <row r="72" spans="15:20" x14ac:dyDescent="0.35">
      <c r="O72" t="str">
        <f t="shared" si="31"/>
        <v/>
      </c>
      <c r="P72" s="16">
        <f t="shared" si="32"/>
        <v>35004</v>
      </c>
      <c r="Q72" s="15">
        <v>2584.3200000000002</v>
      </c>
      <c r="R72" s="15">
        <v>1050.164</v>
      </c>
      <c r="S72" s="15">
        <v>4269.1750000000002</v>
      </c>
      <c r="T72" s="15">
        <v>8144.6239999999998</v>
      </c>
    </row>
    <row r="73" spans="15:20" x14ac:dyDescent="0.35">
      <c r="O73" t="str">
        <f t="shared" si="31"/>
        <v/>
      </c>
      <c r="P73" s="16">
        <f t="shared" si="32"/>
        <v>35034</v>
      </c>
      <c r="Q73" s="15">
        <v>2596.9650000000001</v>
      </c>
      <c r="R73" s="15">
        <v>1053.3909999999998</v>
      </c>
      <c r="S73" s="15">
        <v>4276.8239999999996</v>
      </c>
      <c r="T73" s="15">
        <v>8171.9620000000004</v>
      </c>
    </row>
    <row r="74" spans="15:20" x14ac:dyDescent="0.35">
      <c r="O74" t="str">
        <f t="shared" si="31"/>
        <v/>
      </c>
      <c r="P74" s="16">
        <f t="shared" si="32"/>
        <v>35065</v>
      </c>
      <c r="Q74" s="15">
        <v>2596.7629999999999</v>
      </c>
      <c r="R74" s="15">
        <v>1054.317</v>
      </c>
      <c r="S74" s="15">
        <v>4272.5410000000002</v>
      </c>
      <c r="T74" s="15">
        <v>8169.7839999999997</v>
      </c>
    </row>
    <row r="75" spans="15:20" x14ac:dyDescent="0.35">
      <c r="O75" t="str">
        <f t="shared" si="31"/>
        <v/>
      </c>
      <c r="P75" s="16">
        <f t="shared" si="32"/>
        <v>35096</v>
      </c>
      <c r="Q75" s="15">
        <v>2607.203</v>
      </c>
      <c r="R75" s="15">
        <v>1053.0429999999999</v>
      </c>
      <c r="S75" s="15">
        <v>4271.5280000000002</v>
      </c>
      <c r="T75" s="15">
        <v>8179.4250000000002</v>
      </c>
    </row>
    <row r="76" spans="15:20" x14ac:dyDescent="0.35">
      <c r="O76" t="str">
        <f t="shared" si="31"/>
        <v/>
      </c>
      <c r="P76" s="16">
        <f t="shared" si="32"/>
        <v>35125</v>
      </c>
      <c r="Q76" s="15">
        <v>2617.0950000000003</v>
      </c>
      <c r="R76" s="15">
        <v>1054.7380000000001</v>
      </c>
      <c r="S76" s="15">
        <v>4276.5050000000001</v>
      </c>
      <c r="T76" s="15">
        <v>8197.31</v>
      </c>
    </row>
    <row r="77" spans="15:20" x14ac:dyDescent="0.35">
      <c r="O77" t="str">
        <f t="shared" si="31"/>
        <v/>
      </c>
      <c r="P77" s="16">
        <f t="shared" si="32"/>
        <v>35156</v>
      </c>
      <c r="Q77" s="15">
        <v>2628.6129999999998</v>
      </c>
      <c r="R77" s="15">
        <v>1062.6129999999998</v>
      </c>
      <c r="S77" s="15">
        <v>4286.1530000000002</v>
      </c>
      <c r="T77" s="15">
        <v>8230.0669999999991</v>
      </c>
    </row>
    <row r="78" spans="15:20" x14ac:dyDescent="0.35">
      <c r="O78" t="str">
        <f t="shared" si="31"/>
        <v/>
      </c>
      <c r="P78" s="16">
        <f t="shared" si="32"/>
        <v>35186</v>
      </c>
      <c r="Q78" s="15">
        <v>2640.6439999999998</v>
      </c>
      <c r="R78" s="15">
        <v>1066.6889999999999</v>
      </c>
      <c r="S78" s="15">
        <v>4296.9880000000003</v>
      </c>
      <c r="T78" s="15">
        <v>8258.4969999999994</v>
      </c>
    </row>
    <row r="79" spans="15:20" x14ac:dyDescent="0.35">
      <c r="O79" t="str">
        <f t="shared" si="31"/>
        <v/>
      </c>
      <c r="P79" s="16">
        <f t="shared" si="32"/>
        <v>35217</v>
      </c>
      <c r="Q79" s="15">
        <v>2641.7820000000002</v>
      </c>
      <c r="R79" s="15">
        <v>1067.037</v>
      </c>
      <c r="S79" s="15">
        <v>4298.3260000000009</v>
      </c>
      <c r="T79" s="15">
        <v>8263.69</v>
      </c>
    </row>
    <row r="80" spans="15:20" x14ac:dyDescent="0.35">
      <c r="O80" t="str">
        <f t="shared" si="31"/>
        <v>'96</v>
      </c>
      <c r="P80" s="16">
        <f t="shared" si="32"/>
        <v>35247</v>
      </c>
      <c r="Q80" s="15">
        <v>2661.1789999999996</v>
      </c>
      <c r="R80" s="15">
        <v>1069.296</v>
      </c>
      <c r="S80" s="15">
        <v>4329.2889999999998</v>
      </c>
      <c r="T80" s="15">
        <v>8313.3690000000006</v>
      </c>
    </row>
    <row r="81" spans="15:20" x14ac:dyDescent="0.35">
      <c r="O81" t="str">
        <f t="shared" si="31"/>
        <v/>
      </c>
      <c r="P81" s="16">
        <f t="shared" si="32"/>
        <v>35278</v>
      </c>
      <c r="Q81" s="15">
        <v>2673.7420000000002</v>
      </c>
      <c r="R81" s="15">
        <v>1070.4860000000001</v>
      </c>
      <c r="S81" s="15">
        <v>4318.7629999999999</v>
      </c>
      <c r="T81" s="15">
        <v>8320.759</v>
      </c>
    </row>
    <row r="82" spans="15:20" x14ac:dyDescent="0.35">
      <c r="O82" t="str">
        <f t="shared" si="31"/>
        <v/>
      </c>
      <c r="P82" s="16">
        <f t="shared" si="32"/>
        <v>35309</v>
      </c>
      <c r="Q82" s="15">
        <v>2677.1220000000003</v>
      </c>
      <c r="R82" s="15">
        <v>1070.2470000000001</v>
      </c>
      <c r="S82" s="15">
        <v>4321.4789999999994</v>
      </c>
      <c r="T82" s="15">
        <v>8326.8029999999999</v>
      </c>
    </row>
    <row r="83" spans="15:20" x14ac:dyDescent="0.35">
      <c r="O83" t="str">
        <f t="shared" si="31"/>
        <v/>
      </c>
      <c r="P83" s="16">
        <f t="shared" si="32"/>
        <v>35339</v>
      </c>
      <c r="Q83" s="15">
        <v>2704.7540000000004</v>
      </c>
      <c r="R83" s="15">
        <v>1084.52</v>
      </c>
      <c r="S83" s="15">
        <v>4338.134</v>
      </c>
      <c r="T83" s="15">
        <v>8388.0640000000003</v>
      </c>
    </row>
    <row r="84" spans="15:20" x14ac:dyDescent="0.35">
      <c r="O84" t="str">
        <f t="shared" si="31"/>
        <v/>
      </c>
      <c r="P84" s="16">
        <f t="shared" si="32"/>
        <v>35370</v>
      </c>
      <c r="Q84" s="15">
        <v>2717.7530000000002</v>
      </c>
      <c r="R84" s="15">
        <v>1089.306</v>
      </c>
      <c r="S84" s="15">
        <v>4352.6239999999998</v>
      </c>
      <c r="T84" s="15">
        <v>8423.9290000000001</v>
      </c>
    </row>
    <row r="85" spans="15:20" x14ac:dyDescent="0.35">
      <c r="O85" t="str">
        <f t="shared" si="31"/>
        <v/>
      </c>
      <c r="P85" s="16">
        <f t="shared" si="32"/>
        <v>35400</v>
      </c>
      <c r="Q85" s="15">
        <v>2718.058</v>
      </c>
      <c r="R85" s="15">
        <v>1089.2800000000002</v>
      </c>
      <c r="S85" s="15">
        <v>4354.0380000000005</v>
      </c>
      <c r="T85" s="15">
        <v>8428.1830000000009</v>
      </c>
    </row>
    <row r="86" spans="15:20" x14ac:dyDescent="0.35">
      <c r="O86" t="str">
        <f t="shared" si="31"/>
        <v/>
      </c>
      <c r="P86" s="16">
        <f t="shared" si="32"/>
        <v>35431</v>
      </c>
      <c r="Q86" s="15">
        <v>2742.0410000000002</v>
      </c>
      <c r="R86" s="15">
        <v>1094.567</v>
      </c>
      <c r="S86" s="15">
        <v>4362.6530000000002</v>
      </c>
      <c r="T86" s="15">
        <v>8464.9719999999998</v>
      </c>
    </row>
    <row r="87" spans="15:20" x14ac:dyDescent="0.35">
      <c r="O87" t="str">
        <f t="shared" si="31"/>
        <v/>
      </c>
      <c r="P87" s="16">
        <f t="shared" si="32"/>
        <v>35462</v>
      </c>
      <c r="Q87" s="15">
        <v>2759.799</v>
      </c>
      <c r="R87" s="15">
        <v>1099.674</v>
      </c>
      <c r="S87" s="15">
        <v>4371.826</v>
      </c>
      <c r="T87" s="15">
        <v>8500.9449999999997</v>
      </c>
    </row>
    <row r="88" spans="15:20" x14ac:dyDescent="0.35">
      <c r="O88" t="str">
        <f t="shared" si="31"/>
        <v/>
      </c>
      <c r="P88" s="16">
        <f t="shared" si="32"/>
        <v>35490</v>
      </c>
      <c r="Q88" s="15">
        <v>2775.201</v>
      </c>
      <c r="R88" s="15">
        <v>1105.491</v>
      </c>
      <c r="S88" s="15">
        <v>4384.7719999999999</v>
      </c>
      <c r="T88" s="15">
        <v>8535.73</v>
      </c>
    </row>
    <row r="89" spans="15:20" x14ac:dyDescent="0.35">
      <c r="O89" t="str">
        <f t="shared" si="31"/>
        <v/>
      </c>
      <c r="P89" s="16">
        <f t="shared" si="32"/>
        <v>35521</v>
      </c>
      <c r="Q89" s="15">
        <v>2795.886</v>
      </c>
      <c r="R89" s="15">
        <v>1102.6990000000001</v>
      </c>
      <c r="S89" s="15">
        <v>4393.5709999999999</v>
      </c>
      <c r="T89" s="15">
        <v>8565.1209999999992</v>
      </c>
    </row>
    <row r="90" spans="15:20" x14ac:dyDescent="0.35">
      <c r="O90" t="str">
        <f t="shared" si="31"/>
        <v/>
      </c>
      <c r="P90" s="16">
        <f t="shared" si="32"/>
        <v>35551</v>
      </c>
      <c r="Q90" s="15">
        <v>2814.5250000000001</v>
      </c>
      <c r="R90" s="15">
        <v>1109.3600000000001</v>
      </c>
      <c r="S90" s="15">
        <v>4403.3289999999997</v>
      </c>
      <c r="T90" s="15">
        <v>8603.0889999999999</v>
      </c>
    </row>
    <row r="91" spans="15:20" x14ac:dyDescent="0.35">
      <c r="O91" t="str">
        <f t="shared" si="31"/>
        <v/>
      </c>
      <c r="P91" s="16">
        <f t="shared" si="32"/>
        <v>35582</v>
      </c>
      <c r="Q91" s="15">
        <v>2830.4409999999998</v>
      </c>
      <c r="R91" s="15">
        <v>1114.2380000000001</v>
      </c>
      <c r="S91" s="15">
        <v>4406.5680000000002</v>
      </c>
      <c r="T91" s="15">
        <v>8628.5079999999998</v>
      </c>
    </row>
    <row r="92" spans="15:20" x14ac:dyDescent="0.35">
      <c r="O92" t="str">
        <f t="shared" si="31"/>
        <v/>
      </c>
      <c r="P92" s="16">
        <f t="shared" si="32"/>
        <v>35612</v>
      </c>
      <c r="Q92" s="15">
        <v>2839.5419999999999</v>
      </c>
      <c r="R92" s="15">
        <v>1115.4929999999999</v>
      </c>
      <c r="S92" s="15">
        <v>4437.4800000000005</v>
      </c>
      <c r="T92" s="15">
        <v>8670.0220000000008</v>
      </c>
    </row>
    <row r="93" spans="15:20" x14ac:dyDescent="0.35">
      <c r="O93" t="str">
        <f t="shared" si="31"/>
        <v/>
      </c>
      <c r="P93" s="16">
        <f t="shared" si="32"/>
        <v>35643</v>
      </c>
      <c r="Q93" s="15">
        <v>2853.7240000000002</v>
      </c>
      <c r="R93" s="15">
        <v>1118.77</v>
      </c>
      <c r="S93" s="15">
        <v>4436.4930000000004</v>
      </c>
      <c r="T93" s="15">
        <v>8689.83</v>
      </c>
    </row>
    <row r="94" spans="15:20" x14ac:dyDescent="0.35">
      <c r="O94" t="str">
        <f t="shared" si="31"/>
        <v/>
      </c>
      <c r="P94" s="16">
        <f t="shared" si="32"/>
        <v>35674</v>
      </c>
      <c r="Q94" s="15">
        <v>2879.212</v>
      </c>
      <c r="R94" s="15">
        <v>1124.8659999999998</v>
      </c>
      <c r="S94" s="15">
        <v>4443.6880000000001</v>
      </c>
      <c r="T94" s="15">
        <v>8727.7070000000003</v>
      </c>
    </row>
    <row r="95" spans="15:20" x14ac:dyDescent="0.35">
      <c r="O95" t="str">
        <f t="shared" si="31"/>
        <v/>
      </c>
      <c r="P95" s="16">
        <f t="shared" si="32"/>
        <v>35704</v>
      </c>
      <c r="Q95" s="15">
        <v>2897.0170000000003</v>
      </c>
      <c r="R95" s="15">
        <v>1124.9160000000002</v>
      </c>
      <c r="S95" s="15">
        <v>4452.7950000000001</v>
      </c>
      <c r="T95" s="15">
        <v>8752.1010000000006</v>
      </c>
    </row>
    <row r="96" spans="15:20" x14ac:dyDescent="0.35">
      <c r="O96" t="str">
        <f t="shared" si="31"/>
        <v/>
      </c>
      <c r="P96" s="16">
        <f t="shared" si="32"/>
        <v>35735</v>
      </c>
      <c r="Q96" s="15">
        <v>2910.5550000000003</v>
      </c>
      <c r="R96" s="15">
        <v>1128.95</v>
      </c>
      <c r="S96" s="15">
        <v>4459.9859999999999</v>
      </c>
      <c r="T96" s="15">
        <v>8779.5290000000005</v>
      </c>
    </row>
    <row r="97" spans="15:20" x14ac:dyDescent="0.35">
      <c r="O97" t="str">
        <f t="shared" si="31"/>
        <v/>
      </c>
      <c r="P97" s="16">
        <f t="shared" si="32"/>
        <v>35765</v>
      </c>
      <c r="Q97" s="15">
        <v>2920.8609999999999</v>
      </c>
      <c r="R97" s="15">
        <v>1131.8689999999999</v>
      </c>
      <c r="S97" s="15">
        <v>4464.3319999999994</v>
      </c>
      <c r="T97" s="15">
        <v>8798.6380000000008</v>
      </c>
    </row>
    <row r="98" spans="15:20" x14ac:dyDescent="0.35">
      <c r="O98" t="str">
        <f t="shared" si="31"/>
        <v/>
      </c>
      <c r="P98" s="16">
        <f t="shared" si="32"/>
        <v>35796</v>
      </c>
      <c r="Q98" s="15">
        <v>2948.886</v>
      </c>
      <c r="R98" s="15">
        <v>1133.672</v>
      </c>
      <c r="S98" s="15">
        <v>4476.9630000000006</v>
      </c>
      <c r="T98" s="15">
        <v>8844.6380000000008</v>
      </c>
    </row>
    <row r="99" spans="15:20" x14ac:dyDescent="0.35">
      <c r="O99" t="str">
        <f t="shared" si="31"/>
        <v/>
      </c>
      <c r="P99" s="16">
        <f t="shared" si="32"/>
        <v>35827</v>
      </c>
      <c r="Q99" s="15">
        <v>2962.8109999999997</v>
      </c>
      <c r="R99" s="15">
        <v>1136.6290000000001</v>
      </c>
      <c r="S99" s="15">
        <v>4481.5790000000006</v>
      </c>
      <c r="T99" s="15">
        <v>8867.4779999999992</v>
      </c>
    </row>
    <row r="100" spans="15:20" x14ac:dyDescent="0.35">
      <c r="O100" t="str">
        <f t="shared" si="31"/>
        <v/>
      </c>
      <c r="P100" s="16">
        <f t="shared" si="32"/>
        <v>35855</v>
      </c>
      <c r="Q100" s="15">
        <v>2974.279</v>
      </c>
      <c r="R100" s="15">
        <v>1135.933</v>
      </c>
      <c r="S100" s="15">
        <v>4488.6619999999994</v>
      </c>
      <c r="T100" s="15">
        <v>8885.1</v>
      </c>
    </row>
    <row r="101" spans="15:20" x14ac:dyDescent="0.35">
      <c r="O101" t="str">
        <f t="shared" si="31"/>
        <v/>
      </c>
      <c r="P101" s="16">
        <f t="shared" si="32"/>
        <v>35886</v>
      </c>
      <c r="Q101" s="15">
        <v>2985.6909999999998</v>
      </c>
      <c r="R101" s="15">
        <v>1142.1429999999998</v>
      </c>
      <c r="S101" s="15">
        <v>4493.4800000000005</v>
      </c>
      <c r="T101" s="15">
        <v>8915.0409999999993</v>
      </c>
    </row>
    <row r="102" spans="15:20" x14ac:dyDescent="0.35">
      <c r="O102" t="str">
        <f t="shared" si="31"/>
        <v/>
      </c>
      <c r="P102" s="16">
        <f t="shared" si="32"/>
        <v>35916</v>
      </c>
      <c r="Q102" s="15">
        <v>2998.2480000000005</v>
      </c>
      <c r="R102" s="15">
        <v>1144.877</v>
      </c>
      <c r="S102" s="15">
        <v>4502.7280000000001</v>
      </c>
      <c r="T102" s="15">
        <v>8940.6360000000004</v>
      </c>
    </row>
    <row r="103" spans="15:20" x14ac:dyDescent="0.35">
      <c r="O103" t="str">
        <f t="shared" si="31"/>
        <v/>
      </c>
      <c r="P103" s="16">
        <f t="shared" si="32"/>
        <v>35947</v>
      </c>
      <c r="Q103" s="15">
        <v>3005.33</v>
      </c>
      <c r="R103" s="15">
        <v>1145.7660000000001</v>
      </c>
      <c r="S103" s="15">
        <v>4501.396999999999</v>
      </c>
      <c r="T103" s="15">
        <v>8950.2029999999995</v>
      </c>
    </row>
    <row r="104" spans="15:20" x14ac:dyDescent="0.35">
      <c r="O104" t="str">
        <f t="shared" si="31"/>
        <v>'98</v>
      </c>
      <c r="P104" s="16">
        <f t="shared" si="32"/>
        <v>35977</v>
      </c>
      <c r="Q104" s="15">
        <v>3023.5469999999996</v>
      </c>
      <c r="R104" s="15">
        <v>1154.617</v>
      </c>
      <c r="S104" s="15">
        <v>4512.08</v>
      </c>
      <c r="T104" s="15">
        <v>8987.1669999999995</v>
      </c>
    </row>
    <row r="105" spans="15:20" x14ac:dyDescent="0.35">
      <c r="O105" t="str">
        <f t="shared" si="31"/>
        <v/>
      </c>
      <c r="P105" s="16">
        <f t="shared" si="32"/>
        <v>36008</v>
      </c>
      <c r="Q105" s="15">
        <v>3029.8090000000002</v>
      </c>
      <c r="R105" s="15">
        <v>1158.0830000000001</v>
      </c>
      <c r="S105" s="15">
        <v>4517.4799999999996</v>
      </c>
      <c r="T105" s="15">
        <v>9004.3289999999997</v>
      </c>
    </row>
    <row r="106" spans="15:20" x14ac:dyDescent="0.35">
      <c r="O106" t="str">
        <f t="shared" si="31"/>
        <v/>
      </c>
      <c r="P106" s="16">
        <f t="shared" si="32"/>
        <v>36039</v>
      </c>
      <c r="Q106" s="15">
        <v>3034.6690000000003</v>
      </c>
      <c r="R106" s="15">
        <v>1162.8639999999998</v>
      </c>
      <c r="S106" s="15">
        <v>4541.5940000000001</v>
      </c>
      <c r="T106" s="15">
        <v>9040.0480000000007</v>
      </c>
    </row>
    <row r="107" spans="15:20" x14ac:dyDescent="0.35">
      <c r="O107" t="str">
        <f t="shared" si="31"/>
        <v/>
      </c>
      <c r="P107" s="16">
        <f t="shared" si="32"/>
        <v>36069</v>
      </c>
      <c r="Q107" s="15">
        <v>3050.75</v>
      </c>
      <c r="R107" s="15">
        <v>1162.4829999999999</v>
      </c>
      <c r="S107" s="15">
        <v>4545.4760000000006</v>
      </c>
      <c r="T107" s="15">
        <v>9062.8639999999996</v>
      </c>
    </row>
    <row r="108" spans="15:20" x14ac:dyDescent="0.35">
      <c r="O108" t="str">
        <f t="shared" si="31"/>
        <v/>
      </c>
      <c r="P108" s="16">
        <f t="shared" si="32"/>
        <v>36100</v>
      </c>
      <c r="Q108" s="15">
        <v>3054.2139999999999</v>
      </c>
      <c r="R108" s="15">
        <v>1164.3529999999998</v>
      </c>
      <c r="S108" s="15">
        <v>4556.5659999999998</v>
      </c>
      <c r="T108" s="15">
        <v>9081.6329999999998</v>
      </c>
    </row>
    <row r="109" spans="15:20" x14ac:dyDescent="0.35">
      <c r="O109" t="str">
        <f t="shared" si="31"/>
        <v/>
      </c>
      <c r="P109" s="16">
        <f t="shared" si="32"/>
        <v>36130</v>
      </c>
      <c r="Q109" s="15">
        <v>3065.4340000000002</v>
      </c>
      <c r="R109" s="15">
        <v>1167.47</v>
      </c>
      <c r="S109" s="15">
        <v>4567.6750000000002</v>
      </c>
      <c r="T109" s="15">
        <v>9110.6059999999998</v>
      </c>
    </row>
    <row r="110" spans="15:20" x14ac:dyDescent="0.35">
      <c r="O110" t="str">
        <f t="shared" si="31"/>
        <v/>
      </c>
      <c r="P110" s="16">
        <f t="shared" si="32"/>
        <v>36161</v>
      </c>
      <c r="Q110" s="15">
        <v>3054.69</v>
      </c>
      <c r="R110" s="15">
        <v>1169.164</v>
      </c>
      <c r="S110" s="15">
        <v>4569.5329999999994</v>
      </c>
      <c r="T110" s="15">
        <v>9104.77</v>
      </c>
    </row>
    <row r="111" spans="15:20" x14ac:dyDescent="0.35">
      <c r="O111" t="str">
        <f t="shared" si="31"/>
        <v/>
      </c>
      <c r="P111" s="16">
        <f t="shared" si="32"/>
        <v>36192</v>
      </c>
      <c r="Q111" s="15">
        <v>3062.1930000000002</v>
      </c>
      <c r="R111" s="15">
        <v>1170.877</v>
      </c>
      <c r="S111" s="15">
        <v>4575.098</v>
      </c>
      <c r="T111" s="15">
        <v>9122.8349999999991</v>
      </c>
    </row>
    <row r="112" spans="15:20" x14ac:dyDescent="0.35">
      <c r="O112" t="str">
        <f t="shared" si="31"/>
        <v/>
      </c>
      <c r="P112" s="16">
        <f t="shared" si="32"/>
        <v>36220</v>
      </c>
      <c r="Q112" s="15">
        <v>3068.0520000000001</v>
      </c>
      <c r="R112" s="15">
        <v>1172.912</v>
      </c>
      <c r="S112" s="15">
        <v>4584.7109999999993</v>
      </c>
      <c r="T112" s="15">
        <v>9141.4940000000006</v>
      </c>
    </row>
    <row r="113" spans="15:25" x14ac:dyDescent="0.35">
      <c r="O113" t="str">
        <f t="shared" si="31"/>
        <v/>
      </c>
      <c r="P113" s="16">
        <f t="shared" si="32"/>
        <v>36251</v>
      </c>
      <c r="Q113" s="15">
        <v>3059.2939999999999</v>
      </c>
      <c r="R113" s="15">
        <v>1173.7720000000002</v>
      </c>
      <c r="S113" s="15">
        <v>4587.2080000000005</v>
      </c>
      <c r="T113" s="15">
        <v>9140.652</v>
      </c>
    </row>
    <row r="114" spans="15:25" x14ac:dyDescent="0.35">
      <c r="O114" t="str">
        <f t="shared" si="31"/>
        <v/>
      </c>
      <c r="P114" s="16">
        <f t="shared" si="32"/>
        <v>36281</v>
      </c>
      <c r="Q114" s="15">
        <v>3060.049</v>
      </c>
      <c r="R114" s="15">
        <v>1173.095</v>
      </c>
      <c r="S114" s="15">
        <v>4591.2449999999999</v>
      </c>
      <c r="T114" s="15">
        <v>9143.0560000000005</v>
      </c>
    </row>
    <row r="115" spans="15:25" x14ac:dyDescent="0.35">
      <c r="O115" t="str">
        <f t="shared" si="31"/>
        <v/>
      </c>
      <c r="P115" s="16">
        <f t="shared" si="32"/>
        <v>36312</v>
      </c>
      <c r="Q115" s="15">
        <v>3065.3700000000003</v>
      </c>
      <c r="R115" s="15">
        <v>1174.2</v>
      </c>
      <c r="S115" s="15">
        <v>4601.3869999999997</v>
      </c>
      <c r="T115" s="15">
        <v>9164.4869999999992</v>
      </c>
    </row>
    <row r="116" spans="15:25" x14ac:dyDescent="0.35">
      <c r="O116" t="str">
        <f t="shared" si="31"/>
        <v/>
      </c>
      <c r="P116" s="16">
        <f t="shared" si="32"/>
        <v>36342</v>
      </c>
      <c r="Q116" s="15">
        <v>3072.9870000000001</v>
      </c>
      <c r="R116" s="15">
        <v>1177.33</v>
      </c>
      <c r="S116" s="15">
        <v>4613.0600000000004</v>
      </c>
      <c r="T116" s="15">
        <v>9188.1489999999994</v>
      </c>
    </row>
    <row r="117" spans="15:25" x14ac:dyDescent="0.35">
      <c r="O117" t="str">
        <f t="shared" si="31"/>
        <v/>
      </c>
      <c r="P117" s="16">
        <f t="shared" si="32"/>
        <v>36373</v>
      </c>
      <c r="Q117" s="15">
        <v>3078.3219999999997</v>
      </c>
      <c r="R117" s="15">
        <v>1180.126</v>
      </c>
      <c r="S117" s="15">
        <v>4617.2039999999997</v>
      </c>
      <c r="T117" s="15">
        <v>9199.5830000000005</v>
      </c>
    </row>
    <row r="118" spans="15:25" x14ac:dyDescent="0.35">
      <c r="O118" t="str">
        <f t="shared" si="31"/>
        <v/>
      </c>
      <c r="P118" s="16">
        <f t="shared" si="32"/>
        <v>36404</v>
      </c>
      <c r="Q118" s="15">
        <v>3088.1120000000001</v>
      </c>
      <c r="R118" s="15">
        <v>1183.3609999999999</v>
      </c>
      <c r="S118" s="15">
        <v>4631.9630000000006</v>
      </c>
      <c r="T118" s="15">
        <v>9233.3490000000002</v>
      </c>
    </row>
    <row r="119" spans="15:25" x14ac:dyDescent="0.35">
      <c r="O119" t="str">
        <f t="shared" si="31"/>
        <v/>
      </c>
      <c r="P119" s="16">
        <f t="shared" si="32"/>
        <v>36434</v>
      </c>
      <c r="Q119" s="15">
        <v>3098.8230000000003</v>
      </c>
      <c r="R119" s="15">
        <v>1191.2430000000002</v>
      </c>
      <c r="S119" s="15">
        <v>4636.5559999999996</v>
      </c>
      <c r="T119" s="15">
        <v>9257.2610000000004</v>
      </c>
    </row>
    <row r="120" spans="15:25" x14ac:dyDescent="0.35">
      <c r="O120" t="str">
        <f t="shared" si="31"/>
        <v/>
      </c>
      <c r="P120" s="16">
        <f t="shared" si="32"/>
        <v>36465</v>
      </c>
      <c r="Q120" s="15">
        <v>3109.5409999999997</v>
      </c>
      <c r="R120" s="15">
        <v>1194.0320000000002</v>
      </c>
      <c r="S120" s="15">
        <v>4639.8310000000001</v>
      </c>
      <c r="T120" s="15">
        <v>9276.6540000000005</v>
      </c>
    </row>
    <row r="121" spans="15:25" x14ac:dyDescent="0.35">
      <c r="O121" t="str">
        <f t="shared" si="31"/>
        <v/>
      </c>
      <c r="P121" s="17">
        <f t="shared" si="32"/>
        <v>36495</v>
      </c>
      <c r="Q121" s="15">
        <v>3127.2129999999997</v>
      </c>
      <c r="R121" s="15">
        <v>1194.3629999999998</v>
      </c>
      <c r="S121" s="15">
        <v>4650.8540000000012</v>
      </c>
      <c r="T121" s="15">
        <v>9309.0789999999997</v>
      </c>
      <c r="U121" s="18"/>
      <c r="V121" s="18"/>
      <c r="W121" s="18"/>
      <c r="X121" s="18"/>
      <c r="Y121" s="18"/>
    </row>
    <row r="122" spans="15:25" x14ac:dyDescent="0.35">
      <c r="O122" t="str">
        <f t="shared" si="31"/>
        <v/>
      </c>
      <c r="P122" s="16">
        <f t="shared" si="32"/>
        <v>36526</v>
      </c>
      <c r="Q122" s="15">
        <v>3149.3829999999998</v>
      </c>
      <c r="R122" s="15">
        <v>1197.6949999999999</v>
      </c>
      <c r="S122" s="15">
        <v>4659.1429999999991</v>
      </c>
      <c r="T122" s="15">
        <v>9342.0779999999995</v>
      </c>
      <c r="V122" s="15">
        <v>100</v>
      </c>
      <c r="W122" s="15">
        <v>100</v>
      </c>
      <c r="X122" s="15">
        <v>100</v>
      </c>
      <c r="Y122" s="15">
        <v>100</v>
      </c>
    </row>
    <row r="123" spans="15:25" x14ac:dyDescent="0.35">
      <c r="O123" t="str">
        <f t="shared" si="31"/>
        <v/>
      </c>
      <c r="P123" s="16">
        <f t="shared" si="32"/>
        <v>36557</v>
      </c>
      <c r="Q123" s="15">
        <v>3157.0560000000005</v>
      </c>
      <c r="R123" s="15">
        <v>1198.3330000000001</v>
      </c>
      <c r="S123" s="15">
        <v>4669.0099999999993</v>
      </c>
      <c r="T123" s="15">
        <v>9363.3490000000002</v>
      </c>
      <c r="V123" s="15">
        <f>(Q123/Q$122)*100</f>
        <v>100.24363502311407</v>
      </c>
      <c r="W123" s="15">
        <f t="shared" ref="W123:Y123" si="33">(R123/R$122)*100</f>
        <v>100.05326898751352</v>
      </c>
      <c r="X123" s="15">
        <f t="shared" si="33"/>
        <v>100.21177714442335</v>
      </c>
      <c r="Y123" s="15">
        <f t="shared" si="33"/>
        <v>100.22769024193548</v>
      </c>
    </row>
    <row r="124" spans="15:25" x14ac:dyDescent="0.35">
      <c r="O124" t="str">
        <f t="shared" si="31"/>
        <v/>
      </c>
      <c r="P124" s="16">
        <f t="shared" si="32"/>
        <v>36586</v>
      </c>
      <c r="Q124" s="15">
        <v>3170.7550000000001</v>
      </c>
      <c r="R124" s="15">
        <v>1202.575</v>
      </c>
      <c r="S124" s="15">
        <v>4679.183</v>
      </c>
      <c r="T124" s="15">
        <v>9395.2950000000001</v>
      </c>
      <c r="V124" s="15">
        <f t="shared" ref="V124:V187" si="34">(Q124/Q$122)*100</f>
        <v>100.67860911168951</v>
      </c>
      <c r="W124" s="15">
        <f t="shared" ref="W124:W187" si="35">(R124/R$122)*100</f>
        <v>100.40744930888081</v>
      </c>
      <c r="X124" s="15">
        <f t="shared" ref="X124:X187" si="36">(S124/S$122)*100</f>
        <v>100.43012202029431</v>
      </c>
      <c r="Y124" s="15">
        <f t="shared" ref="Y124:Y187" si="37">(T124/T$122)*100</f>
        <v>100.569648422974</v>
      </c>
    </row>
    <row r="125" spans="15:25" x14ac:dyDescent="0.35">
      <c r="O125" t="str">
        <f t="shared" si="31"/>
        <v/>
      </c>
      <c r="P125" s="16">
        <f t="shared" si="32"/>
        <v>36617</v>
      </c>
      <c r="Q125" s="15">
        <v>3180.6709999999998</v>
      </c>
      <c r="R125" s="15">
        <v>1201.068</v>
      </c>
      <c r="S125" s="15">
        <v>4679.0240000000003</v>
      </c>
      <c r="T125" s="15">
        <v>9402.4689999999991</v>
      </c>
      <c r="V125" s="15">
        <f t="shared" si="34"/>
        <v>100.99346443414473</v>
      </c>
      <c r="W125" s="15">
        <f t="shared" si="35"/>
        <v>100.28162428665061</v>
      </c>
      <c r="X125" s="15">
        <f t="shared" si="36"/>
        <v>100.42670937552252</v>
      </c>
      <c r="Y125" s="15">
        <f t="shared" si="37"/>
        <v>100.64644075975389</v>
      </c>
    </row>
    <row r="126" spans="15:25" x14ac:dyDescent="0.35">
      <c r="O126" t="str">
        <f t="shared" si="31"/>
        <v/>
      </c>
      <c r="P126" s="16">
        <f t="shared" si="32"/>
        <v>36647</v>
      </c>
      <c r="Q126" s="15">
        <v>3192.9569999999994</v>
      </c>
      <c r="R126" s="15">
        <v>1201.9800000000002</v>
      </c>
      <c r="S126" s="15">
        <v>4710.6079999999993</v>
      </c>
      <c r="T126" s="15">
        <v>9447.5370000000003</v>
      </c>
      <c r="V126" s="15">
        <f t="shared" si="34"/>
        <v>101.3835725918378</v>
      </c>
      <c r="W126" s="15">
        <f t="shared" si="35"/>
        <v>100.35777055093327</v>
      </c>
      <c r="X126" s="15">
        <f t="shared" si="36"/>
        <v>101.10460228415398</v>
      </c>
      <c r="Y126" s="15">
        <f t="shared" si="37"/>
        <v>101.12886019577229</v>
      </c>
    </row>
    <row r="127" spans="15:25" x14ac:dyDescent="0.35">
      <c r="O127" t="str">
        <f t="shared" si="31"/>
        <v/>
      </c>
      <c r="P127" s="16">
        <f t="shared" si="32"/>
        <v>36678</v>
      </c>
      <c r="Q127" s="15">
        <v>3214.5129999999999</v>
      </c>
      <c r="R127" s="15">
        <v>1205.3579999999999</v>
      </c>
      <c r="S127" s="15">
        <v>4697.0349999999999</v>
      </c>
      <c r="T127" s="15">
        <v>9465.241</v>
      </c>
      <c r="V127" s="15">
        <f t="shared" si="34"/>
        <v>102.0680241177399</v>
      </c>
      <c r="W127" s="15">
        <f t="shared" si="35"/>
        <v>100.63981230613803</v>
      </c>
      <c r="X127" s="15">
        <f t="shared" si="36"/>
        <v>100.81328261442073</v>
      </c>
      <c r="Y127" s="15">
        <f t="shared" si="37"/>
        <v>101.31836835444963</v>
      </c>
    </row>
    <row r="128" spans="15:25" x14ac:dyDescent="0.35">
      <c r="O128" t="str">
        <f t="shared" si="31"/>
        <v>'00</v>
      </c>
      <c r="P128" s="16">
        <f t="shared" si="32"/>
        <v>36708</v>
      </c>
      <c r="Q128" s="15">
        <v>3222.1979999999999</v>
      </c>
      <c r="R128" s="15">
        <v>1207.9809999999998</v>
      </c>
      <c r="S128" s="15">
        <v>4695.9190000000008</v>
      </c>
      <c r="T128" s="15">
        <v>9470.2579999999998</v>
      </c>
      <c r="V128" s="15">
        <f t="shared" si="34"/>
        <v>102.31204016786781</v>
      </c>
      <c r="W128" s="15">
        <f t="shared" si="35"/>
        <v>100.85881630966146</v>
      </c>
      <c r="X128" s="15">
        <f t="shared" si="36"/>
        <v>100.78932971149419</v>
      </c>
      <c r="Y128" s="15">
        <f t="shared" si="37"/>
        <v>101.37207160976391</v>
      </c>
    </row>
    <row r="129" spans="15:25" x14ac:dyDescent="0.35">
      <c r="O129" t="str">
        <f t="shared" si="31"/>
        <v/>
      </c>
      <c r="P129" s="16">
        <f t="shared" si="32"/>
        <v>36739</v>
      </c>
      <c r="Q129" s="15">
        <v>3231.009</v>
      </c>
      <c r="R129" s="15">
        <v>1209.8779999999999</v>
      </c>
      <c r="S129" s="15">
        <v>4709.9750000000004</v>
      </c>
      <c r="T129" s="15">
        <v>9498.0879999999997</v>
      </c>
      <c r="V129" s="15">
        <f t="shared" si="34"/>
        <v>102.59180925279652</v>
      </c>
      <c r="W129" s="15">
        <f t="shared" si="35"/>
        <v>101.01720387911782</v>
      </c>
      <c r="X129" s="15">
        <f t="shared" si="36"/>
        <v>101.09101609459081</v>
      </c>
      <c r="Y129" s="15">
        <f t="shared" si="37"/>
        <v>101.66997107067614</v>
      </c>
    </row>
    <row r="130" spans="15:25" x14ac:dyDescent="0.35">
      <c r="O130" t="str">
        <f t="shared" ref="O130:O193" si="38">IF(MONTH(P130)=7, IF(MOD(YEAR(P130), 2)=0, _xlfn.CONCAT("'", RIGHT(YEAR(P130), 2)), ""), "")</f>
        <v/>
      </c>
      <c r="P130" s="16">
        <f t="shared" si="32"/>
        <v>36770</v>
      </c>
      <c r="Q130" s="15">
        <v>3245.3330000000001</v>
      </c>
      <c r="R130" s="15">
        <v>1212.5069999999998</v>
      </c>
      <c r="S130" s="15">
        <v>4712.9009999999998</v>
      </c>
      <c r="T130" s="15">
        <v>9521.8960000000006</v>
      </c>
      <c r="V130" s="15">
        <f t="shared" si="34"/>
        <v>103.04662849834396</v>
      </c>
      <c r="W130" s="15">
        <f t="shared" si="35"/>
        <v>101.23670884490625</v>
      </c>
      <c r="X130" s="15">
        <f t="shared" si="36"/>
        <v>101.15381734366171</v>
      </c>
      <c r="Y130" s="15">
        <f t="shared" si="37"/>
        <v>101.92481801158159</v>
      </c>
    </row>
    <row r="131" spans="15:25" x14ac:dyDescent="0.35">
      <c r="O131" t="str">
        <f t="shared" si="38"/>
        <v/>
      </c>
      <c r="P131" s="16">
        <f t="shared" si="32"/>
        <v>36800</v>
      </c>
      <c r="Q131" s="15">
        <v>3244.5169999999998</v>
      </c>
      <c r="R131" s="15">
        <v>1217.9510000000002</v>
      </c>
      <c r="S131" s="15">
        <v>4713.4690000000001</v>
      </c>
      <c r="T131" s="15">
        <v>9525.0329999999994</v>
      </c>
      <c r="V131" s="15">
        <f t="shared" si="34"/>
        <v>103.0207186614013</v>
      </c>
      <c r="W131" s="15">
        <f t="shared" si="35"/>
        <v>101.69124860669874</v>
      </c>
      <c r="X131" s="15">
        <f t="shared" si="36"/>
        <v>101.16600842687167</v>
      </c>
      <c r="Y131" s="15">
        <f t="shared" si="37"/>
        <v>101.95839726450582</v>
      </c>
    </row>
    <row r="132" spans="15:25" x14ac:dyDescent="0.35">
      <c r="O132" t="str">
        <f t="shared" si="38"/>
        <v/>
      </c>
      <c r="P132" s="16">
        <f t="shared" ref="P132:P195" si="39">EDATE(P131, 1)</f>
        <v>36831</v>
      </c>
      <c r="Q132" s="15">
        <v>3252.7499999999995</v>
      </c>
      <c r="R132" s="15">
        <v>1219.027</v>
      </c>
      <c r="S132" s="15">
        <v>4722.9749999999995</v>
      </c>
      <c r="T132" s="15">
        <v>9544.7469999999994</v>
      </c>
      <c r="V132" s="15">
        <f t="shared" si="34"/>
        <v>103.28213494516227</v>
      </c>
      <c r="W132" s="15">
        <f t="shared" si="35"/>
        <v>101.78108783955851</v>
      </c>
      <c r="X132" s="15">
        <f t="shared" si="36"/>
        <v>101.37003736524078</v>
      </c>
      <c r="Y132" s="15">
        <f t="shared" si="37"/>
        <v>102.16942097892996</v>
      </c>
    </row>
    <row r="133" spans="15:25" x14ac:dyDescent="0.35">
      <c r="O133" t="str">
        <f t="shared" si="38"/>
        <v/>
      </c>
      <c r="P133" s="16">
        <f t="shared" si="39"/>
        <v>36861</v>
      </c>
      <c r="Q133" s="15">
        <v>3258.654</v>
      </c>
      <c r="R133" s="15">
        <v>1222.6380000000001</v>
      </c>
      <c r="S133" s="15">
        <v>4732.6499999999996</v>
      </c>
      <c r="T133" s="15">
        <v>9564.8310000000001</v>
      </c>
      <c r="V133" s="15">
        <f t="shared" si="34"/>
        <v>103.46960023598272</v>
      </c>
      <c r="W133" s="15">
        <f t="shared" si="35"/>
        <v>102.08258362938814</v>
      </c>
      <c r="X133" s="15">
        <f t="shared" si="36"/>
        <v>101.57769358012838</v>
      </c>
      <c r="Y133" s="15">
        <f t="shared" si="37"/>
        <v>102.38440526829255</v>
      </c>
    </row>
    <row r="134" spans="15:25" x14ac:dyDescent="0.35">
      <c r="O134" t="str">
        <f t="shared" si="38"/>
        <v/>
      </c>
      <c r="P134" s="16">
        <f t="shared" si="39"/>
        <v>36892</v>
      </c>
      <c r="Q134" s="15">
        <v>3259.8969999999999</v>
      </c>
      <c r="R134" s="15">
        <v>1224.4909999999998</v>
      </c>
      <c r="S134" s="15">
        <v>4733.4570000000003</v>
      </c>
      <c r="T134" s="15">
        <v>9571.7019999999993</v>
      </c>
      <c r="V134" s="15">
        <f t="shared" si="34"/>
        <v>103.50906828416868</v>
      </c>
      <c r="W134" s="15">
        <f t="shared" si="35"/>
        <v>102.23729747556764</v>
      </c>
      <c r="X134" s="15">
        <f t="shared" si="36"/>
        <v>101.59501436208336</v>
      </c>
      <c r="Y134" s="15">
        <f t="shared" si="37"/>
        <v>102.45795421532553</v>
      </c>
    </row>
    <row r="135" spans="15:25" x14ac:dyDescent="0.35">
      <c r="O135" t="str">
        <f t="shared" si="38"/>
        <v/>
      </c>
      <c r="P135" s="16">
        <f t="shared" si="39"/>
        <v>36923</v>
      </c>
      <c r="Q135" s="15">
        <v>3259.6469999999999</v>
      </c>
      <c r="R135" s="15">
        <v>1230.3989999999999</v>
      </c>
      <c r="S135" s="15">
        <v>4738.6779999999999</v>
      </c>
      <c r="T135" s="15">
        <v>9582.3449999999993</v>
      </c>
      <c r="V135" s="15">
        <f t="shared" si="34"/>
        <v>103.50113022137988</v>
      </c>
      <c r="W135" s="15">
        <f t="shared" si="35"/>
        <v>102.7305783191881</v>
      </c>
      <c r="X135" s="15">
        <f t="shared" si="36"/>
        <v>101.70707359701132</v>
      </c>
      <c r="Y135" s="15">
        <f t="shared" si="37"/>
        <v>102.57187961821769</v>
      </c>
    </row>
    <row r="136" spans="15:25" x14ac:dyDescent="0.35">
      <c r="O136" t="str">
        <f t="shared" si="38"/>
        <v/>
      </c>
      <c r="P136" s="16">
        <f t="shared" si="39"/>
        <v>36951</v>
      </c>
      <c r="Q136" s="15">
        <v>3254.5169999999998</v>
      </c>
      <c r="R136" s="15">
        <v>1231.9770000000001</v>
      </c>
      <c r="S136" s="15">
        <v>4745.6929999999993</v>
      </c>
      <c r="T136" s="15">
        <v>9586.1740000000009</v>
      </c>
      <c r="V136" s="15">
        <f t="shared" si="34"/>
        <v>103.33824117295356</v>
      </c>
      <c r="W136" s="15">
        <f t="shared" si="35"/>
        <v>102.86233139488769</v>
      </c>
      <c r="X136" s="15">
        <f t="shared" si="36"/>
        <v>101.85763776728898</v>
      </c>
      <c r="Y136" s="15">
        <f t="shared" si="37"/>
        <v>102.61286621670256</v>
      </c>
    </row>
    <row r="137" spans="15:25" x14ac:dyDescent="0.35">
      <c r="O137" t="str">
        <f t="shared" si="38"/>
        <v/>
      </c>
      <c r="P137" s="16">
        <f t="shared" si="39"/>
        <v>36982</v>
      </c>
      <c r="Q137" s="15">
        <v>3240.3230000000003</v>
      </c>
      <c r="R137" s="15">
        <v>1234.9790000000003</v>
      </c>
      <c r="S137" s="15">
        <v>4749.87</v>
      </c>
      <c r="T137" s="15">
        <v>9578.1650000000009</v>
      </c>
      <c r="V137" s="15">
        <f t="shared" si="34"/>
        <v>102.8875497200563</v>
      </c>
      <c r="W137" s="15">
        <f t="shared" si="35"/>
        <v>103.11297951481808</v>
      </c>
      <c r="X137" s="15">
        <f t="shared" si="36"/>
        <v>101.94728944786628</v>
      </c>
      <c r="Y137" s="15">
        <f t="shared" si="37"/>
        <v>102.52713582566963</v>
      </c>
    </row>
    <row r="138" spans="15:25" x14ac:dyDescent="0.35">
      <c r="O138" t="str">
        <f t="shared" si="38"/>
        <v/>
      </c>
      <c r="P138" s="16">
        <f t="shared" si="39"/>
        <v>37012</v>
      </c>
      <c r="Q138" s="15">
        <v>3230.1329999999998</v>
      </c>
      <c r="R138" s="15">
        <v>1236.1689999999999</v>
      </c>
      <c r="S138" s="15">
        <v>4754.4580000000005</v>
      </c>
      <c r="T138" s="15">
        <v>9574.3549999999996</v>
      </c>
      <c r="V138" s="15">
        <f t="shared" si="34"/>
        <v>102.56399428078453</v>
      </c>
      <c r="W138" s="15">
        <f t="shared" si="35"/>
        <v>103.21233703071316</v>
      </c>
      <c r="X138" s="15">
        <f t="shared" si="36"/>
        <v>102.04576249323108</v>
      </c>
      <c r="Y138" s="15">
        <f t="shared" si="37"/>
        <v>102.48635260806</v>
      </c>
    </row>
    <row r="139" spans="15:25" x14ac:dyDescent="0.35">
      <c r="O139" t="str">
        <f t="shared" si="38"/>
        <v/>
      </c>
      <c r="P139" s="16">
        <f t="shared" si="39"/>
        <v>37043</v>
      </c>
      <c r="Q139" s="15">
        <v>3219.3739999999998</v>
      </c>
      <c r="R139" s="15">
        <v>1238.2750000000001</v>
      </c>
      <c r="S139" s="15">
        <v>4768.2660000000005</v>
      </c>
      <c r="T139" s="15">
        <v>9577.7139999999999</v>
      </c>
      <c r="V139" s="15">
        <f t="shared" si="34"/>
        <v>102.22237181060545</v>
      </c>
      <c r="W139" s="15">
        <f t="shared" si="35"/>
        <v>103.38817478573428</v>
      </c>
      <c r="X139" s="15">
        <f t="shared" si="36"/>
        <v>102.3421260090107</v>
      </c>
      <c r="Y139" s="15">
        <f t="shared" si="37"/>
        <v>102.52230820594734</v>
      </c>
    </row>
    <row r="140" spans="15:25" x14ac:dyDescent="0.35">
      <c r="O140" t="str">
        <f t="shared" si="38"/>
        <v/>
      </c>
      <c r="P140" s="16">
        <f t="shared" si="39"/>
        <v>37073</v>
      </c>
      <c r="Q140" s="15">
        <v>3201.9879999999994</v>
      </c>
      <c r="R140" s="15">
        <v>1237.26</v>
      </c>
      <c r="S140" s="15">
        <v>4762.4750000000004</v>
      </c>
      <c r="T140" s="15">
        <v>9547.5360000000001</v>
      </c>
      <c r="V140" s="15">
        <f t="shared" si="34"/>
        <v>101.67032717202066</v>
      </c>
      <c r="W140" s="15">
        <f t="shared" si="35"/>
        <v>103.3034286692355</v>
      </c>
      <c r="X140" s="15">
        <f t="shared" si="36"/>
        <v>102.21783276452345</v>
      </c>
      <c r="Y140" s="15">
        <f t="shared" si="37"/>
        <v>102.19927515056074</v>
      </c>
    </row>
    <row r="141" spans="15:25" x14ac:dyDescent="0.35">
      <c r="O141" t="str">
        <f t="shared" si="38"/>
        <v/>
      </c>
      <c r="P141" s="16">
        <f t="shared" si="39"/>
        <v>37104</v>
      </c>
      <c r="Q141" s="15">
        <v>3194.7289999999998</v>
      </c>
      <c r="R141" s="15">
        <v>1240.24</v>
      </c>
      <c r="S141" s="15">
        <v>4771.7570000000005</v>
      </c>
      <c r="T141" s="15">
        <v>9555.93</v>
      </c>
      <c r="V141" s="15">
        <f t="shared" si="34"/>
        <v>101.43983758088488</v>
      </c>
      <c r="W141" s="15">
        <f t="shared" si="35"/>
        <v>103.55223992752747</v>
      </c>
      <c r="X141" s="15">
        <f t="shared" si="36"/>
        <v>102.41705395176754</v>
      </c>
      <c r="Y141" s="15">
        <f t="shared" si="37"/>
        <v>102.28912668038097</v>
      </c>
    </row>
    <row r="142" spans="15:25" x14ac:dyDescent="0.35">
      <c r="O142" t="str">
        <f t="shared" si="38"/>
        <v/>
      </c>
      <c r="P142" s="16">
        <f t="shared" si="39"/>
        <v>37135</v>
      </c>
      <c r="Q142" s="15">
        <v>3173.6099999999997</v>
      </c>
      <c r="R142" s="15">
        <v>1235.0219999999997</v>
      </c>
      <c r="S142" s="15">
        <v>4778.1349999999993</v>
      </c>
      <c r="T142" s="15">
        <v>9532.4189999999999</v>
      </c>
      <c r="V142" s="15">
        <f t="shared" si="34"/>
        <v>100.76926178873767</v>
      </c>
      <c r="W142" s="15">
        <f t="shared" si="35"/>
        <v>103.11656974438399</v>
      </c>
      <c r="X142" s="15">
        <f t="shared" si="36"/>
        <v>102.55394607978334</v>
      </c>
      <c r="Y142" s="15">
        <f t="shared" si="37"/>
        <v>102.0374589036829</v>
      </c>
    </row>
    <row r="143" spans="15:25" x14ac:dyDescent="0.35">
      <c r="O143" t="str">
        <f t="shared" si="38"/>
        <v/>
      </c>
      <c r="P143" s="16">
        <f t="shared" si="39"/>
        <v>37165</v>
      </c>
      <c r="Q143" s="15">
        <v>3148.212</v>
      </c>
      <c r="R143" s="15">
        <v>1227.8320000000001</v>
      </c>
      <c r="S143" s="15">
        <v>4771.9939999999997</v>
      </c>
      <c r="T143" s="15">
        <v>9493.8989999999994</v>
      </c>
      <c r="V143" s="15">
        <f t="shared" si="34"/>
        <v>99.962818113897228</v>
      </c>
      <c r="W143" s="15">
        <f t="shared" si="35"/>
        <v>102.51624996347151</v>
      </c>
      <c r="X143" s="15">
        <f t="shared" si="36"/>
        <v>102.42214072416323</v>
      </c>
      <c r="Y143" s="15">
        <f t="shared" si="37"/>
        <v>101.62513093981873</v>
      </c>
    </row>
    <row r="144" spans="15:25" x14ac:dyDescent="0.35">
      <c r="O144" t="str">
        <f t="shared" si="38"/>
        <v/>
      </c>
      <c r="P144" s="16">
        <f t="shared" si="39"/>
        <v>37196</v>
      </c>
      <c r="Q144" s="15">
        <v>3130.0379999999996</v>
      </c>
      <c r="R144" s="15">
        <v>1228.7819999999999</v>
      </c>
      <c r="S144" s="15">
        <v>4774.3680000000004</v>
      </c>
      <c r="T144" s="15">
        <v>9480.0229999999992</v>
      </c>
      <c r="V144" s="15">
        <f t="shared" si="34"/>
        <v>99.38575270140214</v>
      </c>
      <c r="W144" s="15">
        <f t="shared" si="35"/>
        <v>102.59556898876592</v>
      </c>
      <c r="X144" s="15">
        <f t="shared" si="36"/>
        <v>102.47309430081887</v>
      </c>
      <c r="Y144" s="15">
        <f t="shared" si="37"/>
        <v>101.47659867536964</v>
      </c>
    </row>
    <row r="145" spans="15:25" x14ac:dyDescent="0.35">
      <c r="O145" t="str">
        <f t="shared" si="38"/>
        <v/>
      </c>
      <c r="P145" s="16">
        <f t="shared" si="39"/>
        <v>37226</v>
      </c>
      <c r="Q145" s="15">
        <v>3108.154</v>
      </c>
      <c r="R145" s="15">
        <v>1229.9290000000001</v>
      </c>
      <c r="S145" s="15">
        <v>4773.8720000000003</v>
      </c>
      <c r="T145" s="15">
        <v>9458.1540000000005</v>
      </c>
      <c r="V145" s="15">
        <f t="shared" si="34"/>
        <v>98.690886437121179</v>
      </c>
      <c r="W145" s="15">
        <f t="shared" si="35"/>
        <v>102.6913362750951</v>
      </c>
      <c r="X145" s="15">
        <f t="shared" si="36"/>
        <v>102.46244856618483</v>
      </c>
      <c r="Y145" s="15">
        <f t="shared" si="37"/>
        <v>101.24250728799311</v>
      </c>
    </row>
    <row r="146" spans="15:25" x14ac:dyDescent="0.35">
      <c r="O146" t="str">
        <f t="shared" si="38"/>
        <v/>
      </c>
      <c r="P146" s="16">
        <f t="shared" si="39"/>
        <v>37257</v>
      </c>
      <c r="Q146" s="15">
        <v>3089.9110000000001</v>
      </c>
      <c r="R146" s="15">
        <v>1231.644</v>
      </c>
      <c r="S146" s="15">
        <v>4787.1560000000009</v>
      </c>
      <c r="T146" s="15">
        <v>9452.2129999999997</v>
      </c>
      <c r="V146" s="15">
        <f t="shared" si="34"/>
        <v>98.111630119296393</v>
      </c>
      <c r="W146" s="15">
        <f t="shared" si="35"/>
        <v>102.83452798917922</v>
      </c>
      <c r="X146" s="15">
        <f t="shared" si="36"/>
        <v>102.74756537843982</v>
      </c>
      <c r="Y146" s="15">
        <f t="shared" si="37"/>
        <v>101.17891329958924</v>
      </c>
    </row>
    <row r="147" spans="15:25" x14ac:dyDescent="0.35">
      <c r="O147" t="str">
        <f t="shared" si="38"/>
        <v/>
      </c>
      <c r="P147" s="16">
        <f t="shared" si="39"/>
        <v>37288</v>
      </c>
      <c r="Q147" s="15">
        <v>3080.7569999999996</v>
      </c>
      <c r="R147" s="15">
        <v>1234.742</v>
      </c>
      <c r="S147" s="15">
        <v>4788.558</v>
      </c>
      <c r="T147" s="15">
        <v>9447.5640000000003</v>
      </c>
      <c r="V147" s="15">
        <f t="shared" si="34"/>
        <v>97.820970012221437</v>
      </c>
      <c r="W147" s="15">
        <f t="shared" si="35"/>
        <v>103.09319150534986</v>
      </c>
      <c r="X147" s="15">
        <f t="shared" si="36"/>
        <v>102.77765674932067</v>
      </c>
      <c r="Y147" s="15">
        <f t="shared" si="37"/>
        <v>101.12914921070025</v>
      </c>
    </row>
    <row r="148" spans="15:25" x14ac:dyDescent="0.35">
      <c r="O148" t="str">
        <f t="shared" si="38"/>
        <v/>
      </c>
      <c r="P148" s="16">
        <f t="shared" si="39"/>
        <v>37316</v>
      </c>
      <c r="Q148" s="15">
        <v>3074.2019999999998</v>
      </c>
      <c r="R148" s="15">
        <v>1236.2880000000002</v>
      </c>
      <c r="S148" s="15">
        <v>4797.2380000000003</v>
      </c>
      <c r="T148" s="15">
        <v>9452.4789999999994</v>
      </c>
      <c r="V148" s="15">
        <f t="shared" si="34"/>
        <v>97.612834005898932</v>
      </c>
      <c r="W148" s="15">
        <f t="shared" si="35"/>
        <v>103.2222727823027</v>
      </c>
      <c r="X148" s="15">
        <f t="shared" si="36"/>
        <v>102.9639571054162</v>
      </c>
      <c r="Y148" s="15">
        <f t="shared" si="37"/>
        <v>101.18176063184229</v>
      </c>
    </row>
    <row r="149" spans="15:25" x14ac:dyDescent="0.35">
      <c r="O149" t="str">
        <f t="shared" si="38"/>
        <v/>
      </c>
      <c r="P149" s="16">
        <f t="shared" si="39"/>
        <v>37347</v>
      </c>
      <c r="Q149" s="15">
        <v>3064.4380000000001</v>
      </c>
      <c r="R149" s="15">
        <v>1237.502</v>
      </c>
      <c r="S149" s="15">
        <v>4801.0989999999993</v>
      </c>
      <c r="T149" s="15">
        <v>9449.4500000000007</v>
      </c>
      <c r="V149" s="15">
        <f t="shared" si="34"/>
        <v>97.302805025619307</v>
      </c>
      <c r="W149" s="15">
        <f t="shared" si="35"/>
        <v>103.32363414725788</v>
      </c>
      <c r="X149" s="15">
        <f t="shared" si="36"/>
        <v>103.04682642279921</v>
      </c>
      <c r="Y149" s="15">
        <f t="shared" si="37"/>
        <v>101.14933743862984</v>
      </c>
    </row>
    <row r="150" spans="15:25" x14ac:dyDescent="0.35">
      <c r="O150" t="str">
        <f t="shared" si="38"/>
        <v/>
      </c>
      <c r="P150" s="16">
        <f t="shared" si="39"/>
        <v>37377</v>
      </c>
      <c r="Q150" s="15">
        <v>3062.4930000000004</v>
      </c>
      <c r="R150" s="15">
        <v>1243.231</v>
      </c>
      <c r="S150" s="15">
        <v>4811.1260000000002</v>
      </c>
      <c r="T150" s="15">
        <v>9464.6689999999999</v>
      </c>
      <c r="V150" s="15">
        <f t="shared" si="34"/>
        <v>97.241046897122402</v>
      </c>
      <c r="W150" s="15">
        <f t="shared" si="35"/>
        <v>103.80196961663863</v>
      </c>
      <c r="X150" s="15">
        <f t="shared" si="36"/>
        <v>103.26203767516904</v>
      </c>
      <c r="Y150" s="15">
        <f t="shared" si="37"/>
        <v>101.31224551967988</v>
      </c>
    </row>
    <row r="151" spans="15:25" x14ac:dyDescent="0.35">
      <c r="O151" t="str">
        <f t="shared" si="38"/>
        <v/>
      </c>
      <c r="P151" s="16">
        <f t="shared" si="39"/>
        <v>37408</v>
      </c>
      <c r="Q151" s="15">
        <v>3052.8519999999999</v>
      </c>
      <c r="R151" s="15">
        <v>1242.0549999999998</v>
      </c>
      <c r="S151" s="15">
        <v>4809.1030000000001</v>
      </c>
      <c r="T151" s="15">
        <v>9450.3259999999991</v>
      </c>
      <c r="V151" s="15">
        <f t="shared" si="34"/>
        <v>96.93492344373486</v>
      </c>
      <c r="W151" s="15">
        <f t="shared" si="35"/>
        <v>103.70378101269522</v>
      </c>
      <c r="X151" s="15">
        <f t="shared" si="36"/>
        <v>103.21861767282097</v>
      </c>
      <c r="Y151" s="15">
        <f t="shared" si="37"/>
        <v>101.15871436740305</v>
      </c>
    </row>
    <row r="152" spans="15:25" x14ac:dyDescent="0.35">
      <c r="O152" t="str">
        <f t="shared" si="38"/>
        <v>'02</v>
      </c>
      <c r="P152" s="16">
        <f t="shared" si="39"/>
        <v>37438</v>
      </c>
      <c r="Q152" s="15">
        <v>3047.3</v>
      </c>
      <c r="R152" s="15">
        <v>1240.5840000000001</v>
      </c>
      <c r="S152" s="15">
        <v>4804.8380000000006</v>
      </c>
      <c r="T152" s="15">
        <v>9437.8050000000003</v>
      </c>
      <c r="V152" s="15">
        <f t="shared" si="34"/>
        <v>96.758634945321049</v>
      </c>
      <c r="W152" s="15">
        <f t="shared" si="35"/>
        <v>103.58096176405513</v>
      </c>
      <c r="X152" s="15">
        <f t="shared" si="36"/>
        <v>103.12707723287311</v>
      </c>
      <c r="Y152" s="15">
        <f t="shared" si="37"/>
        <v>101.02468637063404</v>
      </c>
    </row>
    <row r="153" spans="15:25" x14ac:dyDescent="0.35">
      <c r="O153" t="str">
        <f t="shared" si="38"/>
        <v/>
      </c>
      <c r="P153" s="16">
        <f t="shared" si="39"/>
        <v>37469</v>
      </c>
      <c r="Q153" s="15">
        <v>3047.7159999999999</v>
      </c>
      <c r="R153" s="15">
        <v>1244.451</v>
      </c>
      <c r="S153" s="15">
        <v>4809.3070000000007</v>
      </c>
      <c r="T153" s="15">
        <v>9450.0210000000006</v>
      </c>
      <c r="V153" s="15">
        <f t="shared" si="34"/>
        <v>96.771843881801615</v>
      </c>
      <c r="W153" s="15">
        <f t="shared" si="35"/>
        <v>103.90383194385883</v>
      </c>
      <c r="X153" s="15">
        <f t="shared" si="36"/>
        <v>103.22299616045272</v>
      </c>
      <c r="Y153" s="15">
        <f t="shared" si="37"/>
        <v>101.15544956914297</v>
      </c>
    </row>
    <row r="154" spans="15:25" x14ac:dyDescent="0.35">
      <c r="O154" t="str">
        <f t="shared" si="38"/>
        <v/>
      </c>
      <c r="P154" s="16">
        <f t="shared" si="39"/>
        <v>37500</v>
      </c>
      <c r="Q154" s="15">
        <v>3036.6690000000003</v>
      </c>
      <c r="R154" s="15">
        <v>1247.0919999999999</v>
      </c>
      <c r="S154" s="15">
        <v>4822.66</v>
      </c>
      <c r="T154" s="15">
        <v>9451.2630000000008</v>
      </c>
      <c r="V154" s="15">
        <f t="shared" si="34"/>
        <v>96.421076763289832</v>
      </c>
      <c r="W154" s="15">
        <f t="shared" si="35"/>
        <v>104.12433883417731</v>
      </c>
      <c r="X154" s="15">
        <f t="shared" si="36"/>
        <v>103.50959393175958</v>
      </c>
      <c r="Y154" s="15">
        <f t="shared" si="37"/>
        <v>101.16874425582832</v>
      </c>
    </row>
    <row r="155" spans="15:25" x14ac:dyDescent="0.35">
      <c r="O155" t="str">
        <f t="shared" si="38"/>
        <v/>
      </c>
      <c r="P155" s="16">
        <f t="shared" si="39"/>
        <v>37530</v>
      </c>
      <c r="Q155" s="15">
        <v>3025.5050000000001</v>
      </c>
      <c r="R155" s="15">
        <v>1242.893</v>
      </c>
      <c r="S155" s="15">
        <v>4820.3739999999998</v>
      </c>
      <c r="T155" s="15">
        <v>9434.81</v>
      </c>
      <c r="V155" s="15">
        <f t="shared" si="34"/>
        <v>96.066594631392888</v>
      </c>
      <c r="W155" s="15">
        <f t="shared" si="35"/>
        <v>103.773748742376</v>
      </c>
      <c r="X155" s="15">
        <f t="shared" si="36"/>
        <v>103.4605291144745</v>
      </c>
      <c r="Y155" s="15">
        <f t="shared" si="37"/>
        <v>100.99262712214563</v>
      </c>
    </row>
    <row r="156" spans="15:25" x14ac:dyDescent="0.35">
      <c r="O156" t="str">
        <f t="shared" si="38"/>
        <v/>
      </c>
      <c r="P156" s="16">
        <f t="shared" si="39"/>
        <v>37561</v>
      </c>
      <c r="Q156" s="15">
        <v>3022.4900000000002</v>
      </c>
      <c r="R156" s="15">
        <v>1248.712</v>
      </c>
      <c r="S156" s="15">
        <v>4825.5160000000005</v>
      </c>
      <c r="T156" s="15">
        <v>9442.5370000000003</v>
      </c>
      <c r="V156" s="15">
        <f t="shared" si="34"/>
        <v>95.970861594159885</v>
      </c>
      <c r="W156" s="15">
        <f t="shared" si="35"/>
        <v>104.25959864573203</v>
      </c>
      <c r="X156" s="15">
        <f t="shared" si="36"/>
        <v>103.57089275860392</v>
      </c>
      <c r="Y156" s="15">
        <f t="shared" si="37"/>
        <v>101.07533891282006</v>
      </c>
    </row>
    <row r="157" spans="15:25" x14ac:dyDescent="0.35">
      <c r="O157" t="str">
        <f t="shared" si="38"/>
        <v/>
      </c>
      <c r="P157" s="16">
        <f t="shared" si="39"/>
        <v>37591</v>
      </c>
      <c r="Q157" s="15">
        <v>3008.6680000000001</v>
      </c>
      <c r="R157" s="15">
        <v>1248.905</v>
      </c>
      <c r="S157" s="15">
        <v>4827.503999999999</v>
      </c>
      <c r="T157" s="15">
        <v>9431.7960000000003</v>
      </c>
      <c r="V157" s="15">
        <f t="shared" si="34"/>
        <v>95.531981978692343</v>
      </c>
      <c r="W157" s="15">
        <f t="shared" si="35"/>
        <v>104.27571293192341</v>
      </c>
      <c r="X157" s="15">
        <f t="shared" si="36"/>
        <v>103.61356154983868</v>
      </c>
      <c r="Y157" s="15">
        <f t="shared" si="37"/>
        <v>100.96036449278203</v>
      </c>
    </row>
    <row r="158" spans="15:25" x14ac:dyDescent="0.35">
      <c r="O158" t="str">
        <f t="shared" si="38"/>
        <v/>
      </c>
      <c r="P158" s="16">
        <f t="shared" si="39"/>
        <v>37622</v>
      </c>
      <c r="Q158" s="15">
        <v>3001.6769999999997</v>
      </c>
      <c r="R158" s="15">
        <v>1250.595</v>
      </c>
      <c r="S158" s="15">
        <v>4826.7699999999995</v>
      </c>
      <c r="T158" s="15">
        <v>9425.9500000000007</v>
      </c>
      <c r="V158" s="15">
        <f t="shared" si="34"/>
        <v>95.310001990866141</v>
      </c>
      <c r="W158" s="15">
        <f t="shared" si="35"/>
        <v>104.41681730323664</v>
      </c>
      <c r="X158" s="15">
        <f t="shared" si="36"/>
        <v>103.59780757963428</v>
      </c>
      <c r="Y158" s="15">
        <f t="shared" si="37"/>
        <v>100.89778740875425</v>
      </c>
    </row>
    <row r="159" spans="15:25" x14ac:dyDescent="0.35">
      <c r="O159" t="str">
        <f t="shared" si="38"/>
        <v/>
      </c>
      <c r="P159" s="16">
        <f t="shared" si="39"/>
        <v>37653</v>
      </c>
      <c r="Q159" s="15">
        <v>2991.5060000000003</v>
      </c>
      <c r="R159" s="15">
        <v>1248.585</v>
      </c>
      <c r="S159" s="15">
        <v>4828.6690000000008</v>
      </c>
      <c r="T159" s="15">
        <v>9413.89</v>
      </c>
      <c r="V159" s="15">
        <f t="shared" si="34"/>
        <v>94.987049844366354</v>
      </c>
      <c r="W159" s="15">
        <f t="shared" si="35"/>
        <v>104.2489949444558</v>
      </c>
      <c r="X159" s="15">
        <f t="shared" si="36"/>
        <v>103.63856614832387</v>
      </c>
      <c r="Y159" s="15">
        <f t="shared" si="37"/>
        <v>100.7686940742734</v>
      </c>
    </row>
    <row r="160" spans="15:25" x14ac:dyDescent="0.35">
      <c r="O160" t="str">
        <f t="shared" si="38"/>
        <v/>
      </c>
      <c r="P160" s="16">
        <f t="shared" si="39"/>
        <v>37681</v>
      </c>
      <c r="Q160" s="15">
        <v>2982.1540000000005</v>
      </c>
      <c r="R160" s="15">
        <v>1249.8210000000001</v>
      </c>
      <c r="S160" s="15">
        <v>4824.2740000000003</v>
      </c>
      <c r="T160" s="15">
        <v>9397.2950000000001</v>
      </c>
      <c r="V160" s="15">
        <f t="shared" si="34"/>
        <v>94.69010279156268</v>
      </c>
      <c r="W160" s="15">
        <f t="shared" si="35"/>
        <v>104.35219317104941</v>
      </c>
      <c r="X160" s="15">
        <f t="shared" si="36"/>
        <v>103.54423549566951</v>
      </c>
      <c r="Y160" s="15">
        <f t="shared" si="37"/>
        <v>100.59105693615489</v>
      </c>
    </row>
    <row r="161" spans="15:25" x14ac:dyDescent="0.35">
      <c r="O161" t="str">
        <f t="shared" si="38"/>
        <v/>
      </c>
      <c r="P161" s="16">
        <f t="shared" si="39"/>
        <v>37712</v>
      </c>
      <c r="Q161" s="15">
        <v>2980.5349999999999</v>
      </c>
      <c r="R161" s="15">
        <v>1247.7339999999999</v>
      </c>
      <c r="S161" s="15">
        <v>4827.4460000000008</v>
      </c>
      <c r="T161" s="15">
        <v>9396.3799999999992</v>
      </c>
      <c r="V161" s="15">
        <f t="shared" si="34"/>
        <v>94.638695896942366</v>
      </c>
      <c r="W161" s="15">
        <f t="shared" si="35"/>
        <v>104.17794179653417</v>
      </c>
      <c r="X161" s="15">
        <f t="shared" si="36"/>
        <v>103.61231668570812</v>
      </c>
      <c r="Y161" s="15">
        <f t="shared" si="37"/>
        <v>100.58126254137463</v>
      </c>
    </row>
    <row r="162" spans="15:25" x14ac:dyDescent="0.35">
      <c r="O162" t="str">
        <f t="shared" si="38"/>
        <v/>
      </c>
      <c r="P162" s="16">
        <f t="shared" si="39"/>
        <v>37742</v>
      </c>
      <c r="Q162" s="15">
        <v>2976.3650000000002</v>
      </c>
      <c r="R162" s="15">
        <v>1249.9089999999997</v>
      </c>
      <c r="S162" s="15">
        <v>4825.652</v>
      </c>
      <c r="T162" s="15">
        <v>9395.1849999999995</v>
      </c>
      <c r="V162" s="15">
        <f t="shared" si="34"/>
        <v>94.506289009625078</v>
      </c>
      <c r="W162" s="15">
        <f t="shared" si="35"/>
        <v>104.35954061760296</v>
      </c>
      <c r="X162" s="15">
        <f t="shared" si="36"/>
        <v>103.5738117503584</v>
      </c>
      <c r="Y162" s="15">
        <f t="shared" si="37"/>
        <v>100.56847095474903</v>
      </c>
    </row>
    <row r="163" spans="15:25" x14ac:dyDescent="0.35">
      <c r="O163" t="str">
        <f t="shared" si="38"/>
        <v/>
      </c>
      <c r="P163" s="16">
        <f t="shared" si="39"/>
        <v>37773</v>
      </c>
      <c r="Q163" s="15">
        <v>2966.6460000000002</v>
      </c>
      <c r="R163" s="15">
        <v>1250.5709999999999</v>
      </c>
      <c r="S163" s="15">
        <v>4822.3460000000005</v>
      </c>
      <c r="T163" s="15">
        <v>9381.7109999999993</v>
      </c>
      <c r="V163" s="15">
        <f t="shared" si="34"/>
        <v>94.197688880647419</v>
      </c>
      <c r="W163" s="15">
        <f t="shared" si="35"/>
        <v>104.41481345417655</v>
      </c>
      <c r="X163" s="15">
        <f t="shared" si="36"/>
        <v>103.50285449491466</v>
      </c>
      <c r="Y163" s="15">
        <f t="shared" si="37"/>
        <v>100.42424180144931</v>
      </c>
    </row>
    <row r="164" spans="15:25" x14ac:dyDescent="0.35">
      <c r="O164" t="str">
        <f t="shared" si="38"/>
        <v/>
      </c>
      <c r="P164" s="16">
        <f t="shared" si="39"/>
        <v>37803</v>
      </c>
      <c r="Q164" s="15">
        <v>2964.0260000000003</v>
      </c>
      <c r="R164" s="15">
        <v>1250.539</v>
      </c>
      <c r="S164" s="15">
        <v>4817.9509999999991</v>
      </c>
      <c r="T164" s="15">
        <v>9374.232</v>
      </c>
      <c r="V164" s="15">
        <f t="shared" si="34"/>
        <v>94.114497982620733</v>
      </c>
      <c r="W164" s="15">
        <f t="shared" si="35"/>
        <v>104.41214165542981</v>
      </c>
      <c r="X164" s="15">
        <f t="shared" si="36"/>
        <v>103.40852384226027</v>
      </c>
      <c r="Y164" s="15">
        <f t="shared" si="37"/>
        <v>100.34418466640933</v>
      </c>
    </row>
    <row r="165" spans="15:25" x14ac:dyDescent="0.35">
      <c r="O165" t="str">
        <f t="shared" si="38"/>
        <v/>
      </c>
      <c r="P165" s="16">
        <f t="shared" si="39"/>
        <v>37834</v>
      </c>
      <c r="Q165" s="15">
        <v>2967.6689999999999</v>
      </c>
      <c r="R165" s="15">
        <v>1254.9259999999999</v>
      </c>
      <c r="S165" s="15">
        <v>4823.8490000000002</v>
      </c>
      <c r="T165" s="15">
        <v>9389.9639999999999</v>
      </c>
      <c r="V165" s="15">
        <f t="shared" si="34"/>
        <v>94.230171433579216</v>
      </c>
      <c r="W165" s="15">
        <f t="shared" si="35"/>
        <v>104.77842856486834</v>
      </c>
      <c r="X165" s="15">
        <f t="shared" si="36"/>
        <v>103.53511364643673</v>
      </c>
      <c r="Y165" s="15">
        <f t="shared" si="37"/>
        <v>100.51258403109031</v>
      </c>
    </row>
    <row r="166" spans="15:25" x14ac:dyDescent="0.35">
      <c r="O166" t="str">
        <f t="shared" si="38"/>
        <v/>
      </c>
      <c r="P166" s="16">
        <f t="shared" si="39"/>
        <v>37865</v>
      </c>
      <c r="Q166" s="15">
        <v>2969.2580000000003</v>
      </c>
      <c r="R166" s="15">
        <v>1255.02</v>
      </c>
      <c r="S166" s="15">
        <v>4832.3779999999997</v>
      </c>
      <c r="T166" s="15">
        <v>9397.0990000000002</v>
      </c>
      <c r="V166" s="15">
        <f t="shared" si="34"/>
        <v>94.280625760664876</v>
      </c>
      <c r="W166" s="15">
        <f t="shared" si="35"/>
        <v>104.78627697368697</v>
      </c>
      <c r="X166" s="15">
        <f t="shared" si="36"/>
        <v>103.71817306315776</v>
      </c>
      <c r="Y166" s="15">
        <f t="shared" si="37"/>
        <v>100.58895890186317</v>
      </c>
    </row>
    <row r="167" spans="15:25" x14ac:dyDescent="0.35">
      <c r="O167" t="str">
        <f t="shared" si="38"/>
        <v/>
      </c>
      <c r="P167" s="16">
        <f t="shared" si="39"/>
        <v>37895</v>
      </c>
      <c r="Q167" s="15">
        <v>2971.8420000000006</v>
      </c>
      <c r="R167" s="15">
        <v>1261.4950000000001</v>
      </c>
      <c r="S167" s="15">
        <v>4835.4029999999993</v>
      </c>
      <c r="T167" s="15">
        <v>9411.1509999999998</v>
      </c>
      <c r="V167" s="15">
        <f t="shared" si="34"/>
        <v>94.362673577649986</v>
      </c>
      <c r="W167" s="15">
        <f t="shared" si="35"/>
        <v>105.32689875135158</v>
      </c>
      <c r="X167" s="15">
        <f t="shared" si="36"/>
        <v>103.78309916652056</v>
      </c>
      <c r="Y167" s="15">
        <f t="shared" si="37"/>
        <v>100.73937511547217</v>
      </c>
    </row>
    <row r="168" spans="15:25" x14ac:dyDescent="0.35">
      <c r="O168" t="str">
        <f t="shared" si="38"/>
        <v/>
      </c>
      <c r="P168" s="16">
        <f t="shared" si="39"/>
        <v>37926</v>
      </c>
      <c r="Q168" s="15">
        <v>2972.7599999999998</v>
      </c>
      <c r="R168" s="15">
        <v>1262.4059999999999</v>
      </c>
      <c r="S168" s="15">
        <v>4835.1580000000004</v>
      </c>
      <c r="T168" s="15">
        <v>9411.3029999999999</v>
      </c>
      <c r="V168" s="15">
        <f t="shared" si="34"/>
        <v>94.391822144210465</v>
      </c>
      <c r="W168" s="15">
        <f t="shared" si="35"/>
        <v>105.40296152192337</v>
      </c>
      <c r="X168" s="15">
        <f t="shared" si="36"/>
        <v>103.77784068872755</v>
      </c>
      <c r="Y168" s="15">
        <f t="shared" si="37"/>
        <v>100.74100216247392</v>
      </c>
    </row>
    <row r="169" spans="15:25" x14ac:dyDescent="0.35">
      <c r="O169" t="str">
        <f t="shared" si="38"/>
        <v/>
      </c>
      <c r="P169" s="16">
        <f t="shared" si="39"/>
        <v>37956</v>
      </c>
      <c r="Q169" s="15">
        <v>2980.7849999999999</v>
      </c>
      <c r="R169" s="15">
        <v>1265.7550000000001</v>
      </c>
      <c r="S169" s="15">
        <v>4834.1380000000008</v>
      </c>
      <c r="T169" s="15">
        <v>9424.9279999999999</v>
      </c>
      <c r="V169" s="15">
        <f t="shared" si="34"/>
        <v>94.646633959731162</v>
      </c>
      <c r="W169" s="15">
        <f t="shared" si="35"/>
        <v>105.68258195951393</v>
      </c>
      <c r="X169" s="15">
        <f t="shared" si="36"/>
        <v>103.75594825056886</v>
      </c>
      <c r="Y169" s="15">
        <f t="shared" si="37"/>
        <v>100.8868476585188</v>
      </c>
    </row>
    <row r="170" spans="15:25" x14ac:dyDescent="0.35">
      <c r="O170" t="str">
        <f t="shared" si="38"/>
        <v/>
      </c>
      <c r="P170" s="16">
        <f t="shared" si="39"/>
        <v>37987</v>
      </c>
      <c r="Q170" s="15">
        <v>2989.6020000000003</v>
      </c>
      <c r="R170" s="15">
        <v>1271.9179999999999</v>
      </c>
      <c r="S170" s="15">
        <v>4845.9400000000005</v>
      </c>
      <c r="T170" s="15">
        <v>9449.5830000000005</v>
      </c>
      <c r="V170" s="15">
        <f t="shared" si="34"/>
        <v>94.9265935581668</v>
      </c>
      <c r="W170" s="15">
        <f t="shared" si="35"/>
        <v>106.19715369939759</v>
      </c>
      <c r="X170" s="15">
        <f t="shared" si="36"/>
        <v>104.00925663796971</v>
      </c>
      <c r="Y170" s="15">
        <f t="shared" si="37"/>
        <v>101.15076110475636</v>
      </c>
    </row>
    <row r="171" spans="15:25" x14ac:dyDescent="0.35">
      <c r="O171" t="str">
        <f t="shared" si="38"/>
        <v/>
      </c>
      <c r="P171" s="16">
        <f t="shared" si="39"/>
        <v>38018</v>
      </c>
      <c r="Q171" s="15">
        <v>2989.665</v>
      </c>
      <c r="R171" s="15">
        <v>1272.338</v>
      </c>
      <c r="S171" s="15">
        <v>4854.0559999999996</v>
      </c>
      <c r="T171" s="15">
        <v>9457.9750000000004</v>
      </c>
      <c r="V171" s="15">
        <f t="shared" si="34"/>
        <v>94.928593949989576</v>
      </c>
      <c r="W171" s="15">
        <f t="shared" si="35"/>
        <v>106.23222105794881</v>
      </c>
      <c r="X171" s="15">
        <f t="shared" si="36"/>
        <v>104.18345176355395</v>
      </c>
      <c r="Y171" s="15">
        <f t="shared" si="37"/>
        <v>101.24059122606342</v>
      </c>
    </row>
    <row r="172" spans="15:25" x14ac:dyDescent="0.35">
      <c r="O172" t="str">
        <f t="shared" si="38"/>
        <v/>
      </c>
      <c r="P172" s="16">
        <f t="shared" si="39"/>
        <v>38047</v>
      </c>
      <c r="Q172" s="15">
        <v>2994.96</v>
      </c>
      <c r="R172" s="15">
        <v>1275.1789999999999</v>
      </c>
      <c r="S172" s="15">
        <v>4859.1709999999994</v>
      </c>
      <c r="T172" s="15">
        <v>9470.0470000000005</v>
      </c>
      <c r="V172" s="15">
        <f t="shared" si="34"/>
        <v>95.096722119856508</v>
      </c>
      <c r="W172" s="15">
        <f t="shared" si="35"/>
        <v>106.46942669043453</v>
      </c>
      <c r="X172" s="15">
        <f t="shared" si="36"/>
        <v>104.29323590196739</v>
      </c>
      <c r="Y172" s="15">
        <f t="shared" si="37"/>
        <v>101.36981301162334</v>
      </c>
    </row>
    <row r="173" spans="15:25" x14ac:dyDescent="0.35">
      <c r="O173" t="str">
        <f t="shared" si="38"/>
        <v/>
      </c>
      <c r="P173" s="16">
        <f t="shared" si="39"/>
        <v>38078</v>
      </c>
      <c r="Q173" s="15">
        <v>3010.924</v>
      </c>
      <c r="R173" s="15">
        <v>1279.0409999999999</v>
      </c>
      <c r="S173" s="15">
        <v>4868.9229999999998</v>
      </c>
      <c r="T173" s="15">
        <v>9499.5640000000003</v>
      </c>
      <c r="V173" s="15">
        <f t="shared" si="34"/>
        <v>95.603615057298526</v>
      </c>
      <c r="W173" s="15">
        <f t="shared" si="35"/>
        <v>106.79187940168407</v>
      </c>
      <c r="X173" s="15">
        <f t="shared" si="36"/>
        <v>104.50254478130421</v>
      </c>
      <c r="Y173" s="15">
        <f t="shared" si="37"/>
        <v>101.68577055340364</v>
      </c>
    </row>
    <row r="174" spans="15:25" x14ac:dyDescent="0.35">
      <c r="O174" t="str">
        <f t="shared" si="38"/>
        <v/>
      </c>
      <c r="P174" s="16">
        <f t="shared" si="39"/>
        <v>38108</v>
      </c>
      <c r="Q174" s="15">
        <v>3010.4749999999995</v>
      </c>
      <c r="R174" s="15">
        <v>1277.7750000000001</v>
      </c>
      <c r="S174" s="15">
        <v>4872.9960000000001</v>
      </c>
      <c r="T174" s="15">
        <v>9499.3019999999997</v>
      </c>
      <c r="V174" s="15">
        <f t="shared" si="34"/>
        <v>95.589358296529809</v>
      </c>
      <c r="W174" s="15">
        <f t="shared" si="35"/>
        <v>106.68617636376541</v>
      </c>
      <c r="X174" s="15">
        <f t="shared" si="36"/>
        <v>104.58996429171634</v>
      </c>
      <c r="Y174" s="15">
        <f t="shared" si="37"/>
        <v>101.68296603817694</v>
      </c>
    </row>
    <row r="175" spans="15:25" x14ac:dyDescent="0.35">
      <c r="O175" t="str">
        <f t="shared" si="38"/>
        <v/>
      </c>
      <c r="P175" s="16">
        <f t="shared" si="39"/>
        <v>38139</v>
      </c>
      <c r="Q175" s="15">
        <v>3014.8740000000003</v>
      </c>
      <c r="R175" s="15">
        <v>1280.278</v>
      </c>
      <c r="S175" s="15">
        <v>4877.5339999999997</v>
      </c>
      <c r="T175" s="15">
        <v>9511.0239999999994</v>
      </c>
      <c r="V175" s="15">
        <f t="shared" si="34"/>
        <v>95.729036449361686</v>
      </c>
      <c r="W175" s="15">
        <f t="shared" si="35"/>
        <v>106.89516112198849</v>
      </c>
      <c r="X175" s="15">
        <f t="shared" si="36"/>
        <v>104.68736417834783</v>
      </c>
      <c r="Y175" s="15">
        <f t="shared" si="37"/>
        <v>101.8084413339302</v>
      </c>
    </row>
    <row r="176" spans="15:25" x14ac:dyDescent="0.35">
      <c r="O176" t="str">
        <f t="shared" si="38"/>
        <v>'04</v>
      </c>
      <c r="P176" s="16">
        <f t="shared" si="39"/>
        <v>38169</v>
      </c>
      <c r="Q176" s="15">
        <v>3032.0749999999998</v>
      </c>
      <c r="R176" s="15">
        <v>1286.3889999999999</v>
      </c>
      <c r="S176" s="15">
        <v>4886.8540000000012</v>
      </c>
      <c r="T176" s="15">
        <v>9544.2109999999993</v>
      </c>
      <c r="V176" s="15">
        <f t="shared" si="34"/>
        <v>96.27520692148272</v>
      </c>
      <c r="W176" s="15">
        <f t="shared" si="35"/>
        <v>107.40539118890868</v>
      </c>
      <c r="X176" s="15">
        <f t="shared" si="36"/>
        <v>104.88740096622924</v>
      </c>
      <c r="Y176" s="15">
        <f t="shared" si="37"/>
        <v>102.16368349739746</v>
      </c>
    </row>
    <row r="177" spans="15:25" x14ac:dyDescent="0.35">
      <c r="O177" t="str">
        <f t="shared" si="38"/>
        <v/>
      </c>
      <c r="P177" s="16">
        <f t="shared" si="39"/>
        <v>38200</v>
      </c>
      <c r="Q177" s="15">
        <v>3030.5610000000001</v>
      </c>
      <c r="R177" s="15">
        <v>1287.9370000000001</v>
      </c>
      <c r="S177" s="15">
        <v>4896.1710000000003</v>
      </c>
      <c r="T177" s="15">
        <v>9552.6650000000009</v>
      </c>
      <c r="V177" s="15">
        <f t="shared" si="34"/>
        <v>96.227134013233723</v>
      </c>
      <c r="W177" s="15">
        <f t="shared" si="35"/>
        <v>107.53463945328319</v>
      </c>
      <c r="X177" s="15">
        <f t="shared" si="36"/>
        <v>105.0873733645866</v>
      </c>
      <c r="Y177" s="15">
        <f t="shared" si="37"/>
        <v>102.25417728261314</v>
      </c>
    </row>
    <row r="178" spans="15:25" x14ac:dyDescent="0.35">
      <c r="O178" t="str">
        <f t="shared" si="38"/>
        <v/>
      </c>
      <c r="P178" s="16">
        <f t="shared" si="39"/>
        <v>38231</v>
      </c>
      <c r="Q178" s="15">
        <v>3029.0480000000002</v>
      </c>
      <c r="R178" s="15">
        <v>1290.7660000000003</v>
      </c>
      <c r="S178" s="15">
        <v>4896.5659999999998</v>
      </c>
      <c r="T178" s="15">
        <v>9550.9619999999995</v>
      </c>
      <c r="V178" s="15">
        <f t="shared" si="34"/>
        <v>96.179092857235858</v>
      </c>
      <c r="W178" s="15">
        <f t="shared" si="35"/>
        <v>107.7708431612389</v>
      </c>
      <c r="X178" s="15">
        <f t="shared" si="36"/>
        <v>105.09585131857942</v>
      </c>
      <c r="Y178" s="15">
        <f t="shared" si="37"/>
        <v>102.23594793363961</v>
      </c>
    </row>
    <row r="179" spans="15:25" x14ac:dyDescent="0.35">
      <c r="O179" t="str">
        <f t="shared" si="38"/>
        <v/>
      </c>
      <c r="P179" s="16">
        <f t="shared" si="39"/>
        <v>38261</v>
      </c>
      <c r="Q179" s="15">
        <v>3048.0479999999998</v>
      </c>
      <c r="R179" s="15">
        <v>1295.8689999999999</v>
      </c>
      <c r="S179" s="15">
        <v>4909.7860000000001</v>
      </c>
      <c r="T179" s="15">
        <v>9591.5939999999991</v>
      </c>
      <c r="V179" s="15">
        <f t="shared" si="34"/>
        <v>96.782385629185143</v>
      </c>
      <c r="W179" s="15">
        <f t="shared" si="35"/>
        <v>108.19691156763615</v>
      </c>
      <c r="X179" s="15">
        <f t="shared" si="36"/>
        <v>105.37959448765579</v>
      </c>
      <c r="Y179" s="15">
        <f t="shared" si="37"/>
        <v>102.67088328742278</v>
      </c>
    </row>
    <row r="180" spans="15:25" x14ac:dyDescent="0.35">
      <c r="O180" t="str">
        <f t="shared" si="38"/>
        <v/>
      </c>
      <c r="P180" s="16">
        <f t="shared" si="39"/>
        <v>38292</v>
      </c>
      <c r="Q180" s="15">
        <v>3053.3559999999998</v>
      </c>
      <c r="R180" s="15">
        <v>1296.223</v>
      </c>
      <c r="S180" s="15">
        <v>4910.8119999999999</v>
      </c>
      <c r="T180" s="15">
        <v>9596.4330000000009</v>
      </c>
      <c r="V180" s="15">
        <f t="shared" si="34"/>
        <v>96.95092657831708</v>
      </c>
      <c r="W180" s="15">
        <f t="shared" si="35"/>
        <v>108.22646834127218</v>
      </c>
      <c r="X180" s="15">
        <f t="shared" si="36"/>
        <v>105.40161570486248</v>
      </c>
      <c r="Y180" s="15">
        <f t="shared" si="37"/>
        <v>102.72268118506398</v>
      </c>
    </row>
    <row r="181" spans="15:25" x14ac:dyDescent="0.35">
      <c r="O181" t="str">
        <f t="shared" si="38"/>
        <v/>
      </c>
      <c r="P181" s="16">
        <f t="shared" si="39"/>
        <v>38322</v>
      </c>
      <c r="Q181" s="15">
        <v>3056.65</v>
      </c>
      <c r="R181" s="15">
        <v>1298.6659999999999</v>
      </c>
      <c r="S181" s="15">
        <v>4922.5439999999999</v>
      </c>
      <c r="T181" s="15">
        <v>9616.4750000000004</v>
      </c>
      <c r="V181" s="15">
        <f t="shared" si="34"/>
        <v>97.055518493622401</v>
      </c>
      <c r="W181" s="15">
        <f t="shared" si="35"/>
        <v>108.43044347684511</v>
      </c>
      <c r="X181" s="15">
        <f t="shared" si="36"/>
        <v>105.65342167003675</v>
      </c>
      <c r="Y181" s="15">
        <f t="shared" si="37"/>
        <v>102.93721589564977</v>
      </c>
    </row>
    <row r="182" spans="15:25" x14ac:dyDescent="0.35">
      <c r="O182" t="str">
        <f t="shared" si="38"/>
        <v/>
      </c>
      <c r="P182" s="16">
        <f t="shared" si="39"/>
        <v>38353</v>
      </c>
      <c r="Q182" s="15">
        <v>3071.0819999999999</v>
      </c>
      <c r="R182" s="15">
        <v>1300.808</v>
      </c>
      <c r="S182" s="15">
        <v>4929.9400000000005</v>
      </c>
      <c r="T182" s="15">
        <v>9637.2929999999997</v>
      </c>
      <c r="V182" s="15">
        <f t="shared" si="34"/>
        <v>97.513766982294626</v>
      </c>
      <c r="W182" s="15">
        <f t="shared" si="35"/>
        <v>108.60928700545631</v>
      </c>
      <c r="X182" s="15">
        <f t="shared" si="36"/>
        <v>105.81216330986196</v>
      </c>
      <c r="Y182" s="15">
        <f t="shared" si="37"/>
        <v>103.16005710934976</v>
      </c>
    </row>
    <row r="183" spans="15:25" x14ac:dyDescent="0.35">
      <c r="O183" t="str">
        <f t="shared" si="38"/>
        <v/>
      </c>
      <c r="P183" s="16">
        <f t="shared" si="39"/>
        <v>38384</v>
      </c>
      <c r="Q183" s="15">
        <v>3078.65</v>
      </c>
      <c r="R183" s="15">
        <v>1301.5820000000001</v>
      </c>
      <c r="S183" s="15">
        <v>4934.9979999999996</v>
      </c>
      <c r="T183" s="15">
        <v>9651.3829999999998</v>
      </c>
      <c r="V183" s="15">
        <f t="shared" si="34"/>
        <v>97.754068019037391</v>
      </c>
      <c r="W183" s="15">
        <f t="shared" si="35"/>
        <v>108.67391113764357</v>
      </c>
      <c r="X183" s="15">
        <f t="shared" si="36"/>
        <v>105.92072404731945</v>
      </c>
      <c r="Y183" s="15">
        <f t="shared" si="37"/>
        <v>103.31088008470921</v>
      </c>
    </row>
    <row r="184" spans="15:25" x14ac:dyDescent="0.35">
      <c r="O184" t="str">
        <f t="shared" si="38"/>
        <v/>
      </c>
      <c r="P184" s="16">
        <f t="shared" si="39"/>
        <v>38412</v>
      </c>
      <c r="Q184" s="15">
        <v>3087.6769999999997</v>
      </c>
      <c r="R184" s="15">
        <v>1303.979</v>
      </c>
      <c r="S184" s="15">
        <v>4942.5610000000006</v>
      </c>
      <c r="T184" s="15">
        <v>9671.3559999999998</v>
      </c>
      <c r="V184" s="15">
        <f t="shared" si="34"/>
        <v>98.040695590215591</v>
      </c>
      <c r="W184" s="15">
        <f t="shared" si="35"/>
        <v>108.87404556251801</v>
      </c>
      <c r="X184" s="15">
        <f t="shared" si="36"/>
        <v>106.08305003731375</v>
      </c>
      <c r="Y184" s="15">
        <f t="shared" si="37"/>
        <v>103.52467620159027</v>
      </c>
    </row>
    <row r="185" spans="15:25" x14ac:dyDescent="0.35">
      <c r="O185" t="str">
        <f t="shared" si="38"/>
        <v/>
      </c>
      <c r="P185" s="16">
        <f t="shared" si="39"/>
        <v>38443</v>
      </c>
      <c r="Q185" s="15">
        <v>3116.1519999999996</v>
      </c>
      <c r="R185" s="15">
        <v>1311.9179999999997</v>
      </c>
      <c r="S185" s="15">
        <v>4955.78</v>
      </c>
      <c r="T185" s="15">
        <v>9720.4220000000005</v>
      </c>
      <c r="V185" s="15">
        <f t="shared" si="34"/>
        <v>98.944840941860662</v>
      </c>
      <c r="W185" s="15">
        <f t="shared" si="35"/>
        <v>109.53690213284682</v>
      </c>
      <c r="X185" s="15">
        <f t="shared" si="36"/>
        <v>106.36677174321545</v>
      </c>
      <c r="Y185" s="15">
        <f t="shared" si="37"/>
        <v>104.04989125545731</v>
      </c>
    </row>
    <row r="186" spans="15:25" x14ac:dyDescent="0.35">
      <c r="O186" t="str">
        <f t="shared" si="38"/>
        <v/>
      </c>
      <c r="P186" s="16">
        <f t="shared" si="39"/>
        <v>38473</v>
      </c>
      <c r="Q186" s="15">
        <v>3114.721</v>
      </c>
      <c r="R186" s="15">
        <v>1312.4190000000001</v>
      </c>
      <c r="S186" s="15">
        <v>4961.808</v>
      </c>
      <c r="T186" s="15">
        <v>9724.8909999999996</v>
      </c>
      <c r="V186" s="15">
        <f t="shared" si="34"/>
        <v>98.899403470457543</v>
      </c>
      <c r="W186" s="15">
        <f t="shared" si="35"/>
        <v>109.57873248197581</v>
      </c>
      <c r="X186" s="15">
        <f t="shared" si="36"/>
        <v>106.49615176009839</v>
      </c>
      <c r="Y186" s="15">
        <f t="shared" si="37"/>
        <v>104.09772857816002</v>
      </c>
    </row>
    <row r="187" spans="15:25" x14ac:dyDescent="0.35">
      <c r="O187" t="str">
        <f t="shared" si="38"/>
        <v/>
      </c>
      <c r="P187" s="16">
        <f t="shared" si="39"/>
        <v>38504</v>
      </c>
      <c r="Q187" s="15">
        <v>3121.3629999999998</v>
      </c>
      <c r="R187" s="15">
        <v>1312.61</v>
      </c>
      <c r="S187" s="15">
        <v>4967.0420000000004</v>
      </c>
      <c r="T187" s="15">
        <v>9740.0069999999996</v>
      </c>
      <c r="V187" s="15">
        <f t="shared" si="34"/>
        <v>99.110301922630555</v>
      </c>
      <c r="W187" s="15">
        <f t="shared" si="35"/>
        <v>109.59467978074551</v>
      </c>
      <c r="X187" s="15">
        <f t="shared" si="36"/>
        <v>106.60849001629703</v>
      </c>
      <c r="Y187" s="15">
        <f t="shared" si="37"/>
        <v>104.25953412078127</v>
      </c>
    </row>
    <row r="188" spans="15:25" x14ac:dyDescent="0.35">
      <c r="O188" t="str">
        <f t="shared" si="38"/>
        <v/>
      </c>
      <c r="P188" s="16">
        <f t="shared" si="39"/>
        <v>38534</v>
      </c>
      <c r="Q188" s="15">
        <v>3144.6939999999995</v>
      </c>
      <c r="R188" s="15">
        <v>1317.644</v>
      </c>
      <c r="S188" s="15">
        <v>4992.3419999999987</v>
      </c>
      <c r="T188" s="15">
        <v>9792.3029999999999</v>
      </c>
      <c r="V188" s="15">
        <f t="shared" ref="V188:V251" si="40">(Q188/Q$122)*100</f>
        <v>99.851113694333137</v>
      </c>
      <c r="W188" s="15">
        <f t="shared" ref="W188:W251" si="41">(R188/R$122)*100</f>
        <v>110.01498712109512</v>
      </c>
      <c r="X188" s="15">
        <f t="shared" ref="X188:X251" si="42">(S188/S$122)*100</f>
        <v>107.15150833533119</v>
      </c>
      <c r="Y188" s="15">
        <f t="shared" ref="Y188:Y251" si="43">(T188/T$122)*100</f>
        <v>104.81932392343545</v>
      </c>
    </row>
    <row r="189" spans="15:25" x14ac:dyDescent="0.35">
      <c r="O189" t="str">
        <f t="shared" si="38"/>
        <v/>
      </c>
      <c r="P189" s="16">
        <f t="shared" si="39"/>
        <v>38565</v>
      </c>
      <c r="Q189" s="15">
        <v>3151.7699999999995</v>
      </c>
      <c r="R189" s="15">
        <v>1317.14</v>
      </c>
      <c r="S189" s="15">
        <v>5005.2650000000003</v>
      </c>
      <c r="T189" s="15">
        <v>9811.6970000000001</v>
      </c>
      <c r="V189" s="15">
        <f t="shared" si="40"/>
        <v>100.07579262350752</v>
      </c>
      <c r="W189" s="15">
        <f t="shared" si="41"/>
        <v>109.97290629083365</v>
      </c>
      <c r="X189" s="15">
        <f t="shared" si="42"/>
        <v>107.42887694153198</v>
      </c>
      <c r="Y189" s="15">
        <f t="shared" si="43"/>
        <v>105.02692227575065</v>
      </c>
    </row>
    <row r="190" spans="15:25" x14ac:dyDescent="0.35">
      <c r="O190" t="str">
        <f t="shared" si="38"/>
        <v/>
      </c>
      <c r="P190" s="16">
        <f t="shared" si="39"/>
        <v>38596</v>
      </c>
      <c r="Q190" s="15">
        <v>3174.07</v>
      </c>
      <c r="R190" s="15">
        <v>1321.4750000000001</v>
      </c>
      <c r="S190" s="15">
        <v>5013.3730000000005</v>
      </c>
      <c r="T190" s="15">
        <v>9844.9860000000008</v>
      </c>
      <c r="V190" s="15">
        <f t="shared" si="40"/>
        <v>100.78386782426909</v>
      </c>
      <c r="W190" s="15">
        <f t="shared" si="41"/>
        <v>110.33485152730873</v>
      </c>
      <c r="X190" s="15">
        <f t="shared" si="42"/>
        <v>107.60290036171891</v>
      </c>
      <c r="Y190" s="15">
        <f t="shared" si="43"/>
        <v>105.38325627339016</v>
      </c>
    </row>
    <row r="191" spans="15:25" x14ac:dyDescent="0.35">
      <c r="O191" t="str">
        <f t="shared" si="38"/>
        <v/>
      </c>
      <c r="P191" s="16">
        <f t="shared" si="39"/>
        <v>38626</v>
      </c>
      <c r="Q191" s="15">
        <v>3185.4250000000006</v>
      </c>
      <c r="R191" s="15">
        <v>1321.124</v>
      </c>
      <c r="S191" s="15">
        <v>5008.2379999999994</v>
      </c>
      <c r="T191" s="15">
        <v>9852.3189999999995</v>
      </c>
      <c r="V191" s="15">
        <f t="shared" si="40"/>
        <v>101.14441463613669</v>
      </c>
      <c r="W191" s="15">
        <f t="shared" si="41"/>
        <v>110.30554523480521</v>
      </c>
      <c r="X191" s="15">
        <f t="shared" si="42"/>
        <v>107.49268695981213</v>
      </c>
      <c r="Y191" s="15">
        <f t="shared" si="43"/>
        <v>105.46175058696792</v>
      </c>
    </row>
    <row r="192" spans="15:25" x14ac:dyDescent="0.35">
      <c r="O192" t="str">
        <f t="shared" si="38"/>
        <v/>
      </c>
      <c r="P192" s="16">
        <f t="shared" si="39"/>
        <v>38657</v>
      </c>
      <c r="Q192" s="15">
        <v>3203.8669999999997</v>
      </c>
      <c r="R192" s="15">
        <v>1326.5430000000001</v>
      </c>
      <c r="S192" s="15">
        <v>5027.5120000000006</v>
      </c>
      <c r="T192" s="15">
        <v>9896.973</v>
      </c>
      <c r="V192" s="15">
        <f t="shared" si="40"/>
        <v>101.72998965194135</v>
      </c>
      <c r="W192" s="15">
        <f t="shared" si="41"/>
        <v>110.75799765382675</v>
      </c>
      <c r="X192" s="15">
        <f t="shared" si="42"/>
        <v>107.90636818831278</v>
      </c>
      <c r="Y192" s="15">
        <f t="shared" si="43"/>
        <v>105.93973846075788</v>
      </c>
    </row>
    <row r="193" spans="15:25" x14ac:dyDescent="0.35">
      <c r="O193" t="str">
        <f t="shared" si="38"/>
        <v/>
      </c>
      <c r="P193" s="16">
        <f t="shared" si="39"/>
        <v>38687</v>
      </c>
      <c r="Q193" s="15">
        <v>3220.1709999999998</v>
      </c>
      <c r="R193" s="15">
        <v>1325.845</v>
      </c>
      <c r="S193" s="15">
        <v>5032.8220000000001</v>
      </c>
      <c r="T193" s="15">
        <v>9921.7510000000002</v>
      </c>
      <c r="V193" s="15">
        <f t="shared" si="40"/>
        <v>102.24767835477616</v>
      </c>
      <c r="W193" s="15">
        <f t="shared" si="41"/>
        <v>110.69971904366305</v>
      </c>
      <c r="X193" s="15">
        <f t="shared" si="42"/>
        <v>108.02033764578596</v>
      </c>
      <c r="Y193" s="15">
        <f t="shared" si="43"/>
        <v>106.20496853055606</v>
      </c>
    </row>
    <row r="194" spans="15:25" x14ac:dyDescent="0.35">
      <c r="O194" t="str">
        <f t="shared" ref="O194:O257" si="44">IF(MONTH(P194)=7, IF(MOD(YEAR(P194), 2)=0, _xlfn.CONCAT("'", RIGHT(YEAR(P194), 2)), ""), "")</f>
        <v/>
      </c>
      <c r="P194" s="16">
        <f t="shared" si="39"/>
        <v>38718</v>
      </c>
      <c r="Q194" s="15">
        <v>3235.8589999999999</v>
      </c>
      <c r="R194" s="15">
        <v>1342.0589999999997</v>
      </c>
      <c r="S194" s="15">
        <v>5041.3090000000002</v>
      </c>
      <c r="T194" s="15">
        <v>9957.4840000000004</v>
      </c>
      <c r="V194" s="15">
        <f t="shared" si="40"/>
        <v>102.74580767089935</v>
      </c>
      <c r="W194" s="15">
        <f t="shared" si="41"/>
        <v>112.05348607116167</v>
      </c>
      <c r="X194" s="15">
        <f t="shared" si="42"/>
        <v>108.20249560917105</v>
      </c>
      <c r="Y194" s="15">
        <f t="shared" si="43"/>
        <v>106.58746373130261</v>
      </c>
    </row>
    <row r="195" spans="15:25" x14ac:dyDescent="0.35">
      <c r="O195" t="str">
        <f t="shared" si="44"/>
        <v/>
      </c>
      <c r="P195" s="16">
        <f t="shared" si="39"/>
        <v>38749</v>
      </c>
      <c r="Q195" s="15">
        <v>3252.2109999999998</v>
      </c>
      <c r="R195" s="15">
        <v>1344.903</v>
      </c>
      <c r="S195" s="15">
        <v>5043.0239999999994</v>
      </c>
      <c r="T195" s="15">
        <v>9982.1149999999998</v>
      </c>
      <c r="V195" s="15">
        <f t="shared" si="40"/>
        <v>103.26502048178961</v>
      </c>
      <c r="W195" s="15">
        <f t="shared" si="41"/>
        <v>112.29094218477994</v>
      </c>
      <c r="X195" s="15">
        <f t="shared" si="42"/>
        <v>108.23930495372218</v>
      </c>
      <c r="Y195" s="15">
        <f t="shared" si="43"/>
        <v>106.85112027538199</v>
      </c>
    </row>
    <row r="196" spans="15:25" x14ac:dyDescent="0.35">
      <c r="O196" t="str">
        <f t="shared" si="44"/>
        <v/>
      </c>
      <c r="P196" s="16">
        <f t="shared" ref="P196:P259" si="45">EDATE(P195, 1)</f>
        <v>38777</v>
      </c>
      <c r="Q196" s="15">
        <v>3274.71</v>
      </c>
      <c r="R196" s="15">
        <v>1350.588</v>
      </c>
      <c r="S196" s="15">
        <v>5049.393</v>
      </c>
      <c r="T196" s="15">
        <v>10020.338</v>
      </c>
      <c r="V196" s="15">
        <f t="shared" si="40"/>
        <v>103.97941438053104</v>
      </c>
      <c r="W196" s="15">
        <f t="shared" si="41"/>
        <v>112.76560393088391</v>
      </c>
      <c r="X196" s="15">
        <f t="shared" si="42"/>
        <v>108.37600391316602</v>
      </c>
      <c r="Y196" s="15">
        <f t="shared" si="43"/>
        <v>107.26026907503876</v>
      </c>
    </row>
    <row r="197" spans="15:25" x14ac:dyDescent="0.35">
      <c r="O197" t="str">
        <f t="shared" si="44"/>
        <v/>
      </c>
      <c r="P197" s="16">
        <f t="shared" si="45"/>
        <v>38808</v>
      </c>
      <c r="Q197" s="15">
        <v>3279.5290000000005</v>
      </c>
      <c r="R197" s="15">
        <v>1354.0690000000002</v>
      </c>
      <c r="S197" s="15">
        <v>5053.3689999999997</v>
      </c>
      <c r="T197" s="15">
        <v>10028.591</v>
      </c>
      <c r="V197" s="15">
        <f t="shared" si="40"/>
        <v>104.1324284788481</v>
      </c>
      <c r="W197" s="15">
        <f t="shared" si="41"/>
        <v>113.05624553830485</v>
      </c>
      <c r="X197" s="15">
        <f t="shared" si="42"/>
        <v>108.46134149563558</v>
      </c>
      <c r="Y197" s="15">
        <f t="shared" si="43"/>
        <v>107.34861130467976</v>
      </c>
    </row>
    <row r="198" spans="15:25" x14ac:dyDescent="0.35">
      <c r="O198" t="str">
        <f t="shared" si="44"/>
        <v/>
      </c>
      <c r="P198" s="16">
        <f t="shared" si="45"/>
        <v>38838</v>
      </c>
      <c r="Q198" s="15">
        <v>3296.2200000000003</v>
      </c>
      <c r="R198" s="15">
        <v>1358.1629999999998</v>
      </c>
      <c r="S198" s="15">
        <v>5059.4530000000004</v>
      </c>
      <c r="T198" s="15">
        <v>10058.297</v>
      </c>
      <c r="V198" s="15">
        <f t="shared" si="40"/>
        <v>104.66240530287998</v>
      </c>
      <c r="W198" s="15">
        <f t="shared" si="41"/>
        <v>113.39806879046834</v>
      </c>
      <c r="X198" s="15">
        <f t="shared" si="42"/>
        <v>108.5919234502998</v>
      </c>
      <c r="Y198" s="15">
        <f t="shared" si="43"/>
        <v>107.66659195095568</v>
      </c>
    </row>
    <row r="199" spans="15:25" x14ac:dyDescent="0.35">
      <c r="O199" t="str">
        <f t="shared" si="44"/>
        <v/>
      </c>
      <c r="P199" s="16">
        <f t="shared" si="45"/>
        <v>38869</v>
      </c>
      <c r="Q199" s="15">
        <v>3315.8690000000001</v>
      </c>
      <c r="R199" s="15">
        <v>1363.9870000000001</v>
      </c>
      <c r="S199" s="15">
        <v>5065.0390000000007</v>
      </c>
      <c r="T199" s="15">
        <v>10093.291999999999</v>
      </c>
      <c r="V199" s="15">
        <f t="shared" si="40"/>
        <v>105.286305285829</v>
      </c>
      <c r="W199" s="15">
        <f t="shared" si="41"/>
        <v>113.88433616237859</v>
      </c>
      <c r="X199" s="15">
        <f t="shared" si="42"/>
        <v>108.71181674398062</v>
      </c>
      <c r="Y199" s="15">
        <f t="shared" si="43"/>
        <v>108.04118741033848</v>
      </c>
    </row>
    <row r="200" spans="15:25" x14ac:dyDescent="0.35">
      <c r="O200" t="str">
        <f t="shared" si="44"/>
        <v>'06</v>
      </c>
      <c r="P200" s="16">
        <f t="shared" si="45"/>
        <v>38899</v>
      </c>
      <c r="Q200" s="15">
        <v>3320.2209999999995</v>
      </c>
      <c r="R200" s="15">
        <v>1365.4479999999999</v>
      </c>
      <c r="S200" s="15">
        <v>5060.1559999999999</v>
      </c>
      <c r="T200" s="15">
        <v>10089.671</v>
      </c>
      <c r="V200" s="15">
        <f t="shared" si="40"/>
        <v>105.42449108285655</v>
      </c>
      <c r="W200" s="15">
        <f t="shared" si="41"/>
        <v>114.00632047391031</v>
      </c>
      <c r="X200" s="15">
        <f t="shared" si="42"/>
        <v>108.60701206208955</v>
      </c>
      <c r="Y200" s="15">
        <f t="shared" si="43"/>
        <v>108.00242729722447</v>
      </c>
    </row>
    <row r="201" spans="15:25" x14ac:dyDescent="0.35">
      <c r="O201" t="str">
        <f t="shared" si="44"/>
        <v/>
      </c>
      <c r="P201" s="16">
        <f t="shared" si="45"/>
        <v>38930</v>
      </c>
      <c r="Q201" s="15">
        <v>3331.9290000000001</v>
      </c>
      <c r="R201" s="15">
        <v>1370.8659999999998</v>
      </c>
      <c r="S201" s="15">
        <v>5088.771999999999</v>
      </c>
      <c r="T201" s="15">
        <v>10137.237999999999</v>
      </c>
      <c r="V201" s="15">
        <f t="shared" si="40"/>
        <v>105.79624643938195</v>
      </c>
      <c r="W201" s="15">
        <f t="shared" si="41"/>
        <v>114.45868939922099</v>
      </c>
      <c r="X201" s="15">
        <f t="shared" si="42"/>
        <v>109.22120226831416</v>
      </c>
      <c r="Y201" s="15">
        <f t="shared" si="43"/>
        <v>108.5115966704624</v>
      </c>
    </row>
    <row r="202" spans="15:25" x14ac:dyDescent="0.35">
      <c r="O202" t="str">
        <f t="shared" si="44"/>
        <v/>
      </c>
      <c r="P202" s="16">
        <f t="shared" si="45"/>
        <v>38961</v>
      </c>
      <c r="Q202" s="15">
        <v>3351.0879999999997</v>
      </c>
      <c r="R202" s="15">
        <v>1378.9469999999999</v>
      </c>
      <c r="S202" s="15">
        <v>5100.2810000000009</v>
      </c>
      <c r="T202" s="15">
        <v>10176.637000000001</v>
      </c>
      <c r="V202" s="15">
        <f t="shared" si="40"/>
        <v>106.40458781926492</v>
      </c>
      <c r="W202" s="15">
        <f t="shared" si="41"/>
        <v>115.13340207648859</v>
      </c>
      <c r="X202" s="15">
        <f t="shared" si="42"/>
        <v>109.46822194553809</v>
      </c>
      <c r="Y202" s="15">
        <f t="shared" si="43"/>
        <v>108.93333367586955</v>
      </c>
    </row>
    <row r="203" spans="15:25" x14ac:dyDescent="0.35">
      <c r="O203" t="str">
        <f t="shared" si="44"/>
        <v/>
      </c>
      <c r="P203" s="16">
        <f t="shared" si="45"/>
        <v>38991</v>
      </c>
      <c r="Q203" s="15">
        <v>3349.8299999999995</v>
      </c>
      <c r="R203" s="15">
        <v>1380.7340000000002</v>
      </c>
      <c r="S203" s="15">
        <v>5102.7269999999999</v>
      </c>
      <c r="T203" s="15">
        <v>10181.145</v>
      </c>
      <c r="V203" s="15">
        <f t="shared" si="40"/>
        <v>106.36464348731162</v>
      </c>
      <c r="W203" s="15">
        <f t="shared" si="41"/>
        <v>115.28260533775297</v>
      </c>
      <c r="X203" s="15">
        <f t="shared" si="42"/>
        <v>109.52072087076961</v>
      </c>
      <c r="Y203" s="15">
        <f t="shared" si="43"/>
        <v>108.9815884645793</v>
      </c>
    </row>
    <row r="204" spans="15:25" x14ac:dyDescent="0.35">
      <c r="O204" t="str">
        <f t="shared" si="44"/>
        <v/>
      </c>
      <c r="P204" s="16">
        <f t="shared" si="45"/>
        <v>39022</v>
      </c>
      <c r="Q204" s="15">
        <v>3368.1210000000005</v>
      </c>
      <c r="R204" s="15">
        <v>1386.5359999999998</v>
      </c>
      <c r="S204" s="15">
        <v>5110.3429999999998</v>
      </c>
      <c r="T204" s="15">
        <v>10214.654</v>
      </c>
      <c r="V204" s="15">
        <f t="shared" si="40"/>
        <v>106.9454239131919</v>
      </c>
      <c r="W204" s="15">
        <f t="shared" si="41"/>
        <v>115.76703584802475</v>
      </c>
      <c r="X204" s="15">
        <f t="shared" si="42"/>
        <v>109.68418440902117</v>
      </c>
      <c r="Y204" s="15">
        <f t="shared" si="43"/>
        <v>109.34027739866869</v>
      </c>
    </row>
    <row r="205" spans="15:25" x14ac:dyDescent="0.35">
      <c r="O205" t="str">
        <f t="shared" si="44"/>
        <v/>
      </c>
      <c r="P205" s="16">
        <f t="shared" si="45"/>
        <v>39052</v>
      </c>
      <c r="Q205" s="15">
        <v>3384.1680000000001</v>
      </c>
      <c r="R205" s="15">
        <v>1391.74</v>
      </c>
      <c r="S205" s="15">
        <v>5120.3</v>
      </c>
      <c r="T205" s="15">
        <v>10248.456</v>
      </c>
      <c r="V205" s="15">
        <f t="shared" si="40"/>
        <v>107.45495228747981</v>
      </c>
      <c r="W205" s="15">
        <f t="shared" si="41"/>
        <v>116.2015371192165</v>
      </c>
      <c r="X205" s="15">
        <f t="shared" si="42"/>
        <v>109.89789323916439</v>
      </c>
      <c r="Y205" s="15">
        <f t="shared" si="43"/>
        <v>109.70210267993909</v>
      </c>
    </row>
    <row r="206" spans="15:25" x14ac:dyDescent="0.35">
      <c r="O206" t="str">
        <f t="shared" si="44"/>
        <v/>
      </c>
      <c r="P206" s="16">
        <f t="shared" si="45"/>
        <v>39083</v>
      </c>
      <c r="Q206" s="15">
        <v>3390.4300000000003</v>
      </c>
      <c r="R206" s="15">
        <v>1392.77</v>
      </c>
      <c r="S206" s="15">
        <v>5131.8519999999999</v>
      </c>
      <c r="T206" s="15">
        <v>10263.700999999999</v>
      </c>
      <c r="V206" s="15">
        <f t="shared" si="40"/>
        <v>107.65378488421385</v>
      </c>
      <c r="W206" s="15">
        <f t="shared" si="41"/>
        <v>116.28753564137781</v>
      </c>
      <c r="X206" s="15">
        <f t="shared" si="42"/>
        <v>110.1458358328989</v>
      </c>
      <c r="Y206" s="15">
        <f t="shared" si="43"/>
        <v>109.86528907166048</v>
      </c>
    </row>
    <row r="207" spans="15:25" x14ac:dyDescent="0.35">
      <c r="O207" t="str">
        <f t="shared" si="44"/>
        <v/>
      </c>
      <c r="P207" s="16">
        <f t="shared" si="45"/>
        <v>39114</v>
      </c>
      <c r="Q207" s="15">
        <v>3410.1610000000001</v>
      </c>
      <c r="R207" s="15">
        <v>1399.7470000000001</v>
      </c>
      <c r="S207" s="15">
        <v>5141.3440000000001</v>
      </c>
      <c r="T207" s="15">
        <v>10305.74</v>
      </c>
      <c r="V207" s="15">
        <f t="shared" si="40"/>
        <v>108.28028855175759</v>
      </c>
      <c r="W207" s="15">
        <f t="shared" si="41"/>
        <v>116.8700712618822</v>
      </c>
      <c r="X207" s="15">
        <f t="shared" si="42"/>
        <v>110.34956428682273</v>
      </c>
      <c r="Y207" s="15">
        <f t="shared" si="43"/>
        <v>110.31528531446644</v>
      </c>
    </row>
    <row r="208" spans="15:25" x14ac:dyDescent="0.35">
      <c r="O208" t="str">
        <f t="shared" si="44"/>
        <v/>
      </c>
      <c r="P208" s="16">
        <f t="shared" si="45"/>
        <v>39142</v>
      </c>
      <c r="Q208" s="15">
        <v>3427.2170000000001</v>
      </c>
      <c r="R208" s="15">
        <v>1405.5400000000002</v>
      </c>
      <c r="S208" s="15">
        <v>5157.4219999999996</v>
      </c>
      <c r="T208" s="15">
        <v>10349.450999999999</v>
      </c>
      <c r="V208" s="15">
        <f t="shared" si="40"/>
        <v>108.82185494746115</v>
      </c>
      <c r="W208" s="15">
        <f t="shared" si="41"/>
        <v>117.3537503287565</v>
      </c>
      <c r="X208" s="15">
        <f t="shared" si="42"/>
        <v>110.69464920909276</v>
      </c>
      <c r="Y208" s="15">
        <f t="shared" si="43"/>
        <v>110.78317907429161</v>
      </c>
    </row>
    <row r="209" spans="15:25" x14ac:dyDescent="0.35">
      <c r="O209" t="str">
        <f t="shared" si="44"/>
        <v/>
      </c>
      <c r="P209" s="16">
        <f t="shared" si="45"/>
        <v>39173</v>
      </c>
      <c r="Q209" s="15">
        <v>3433.6819999999998</v>
      </c>
      <c r="R209" s="15">
        <v>1412.1159999999998</v>
      </c>
      <c r="S209" s="15">
        <v>5162.8509999999997</v>
      </c>
      <c r="T209" s="15">
        <v>10367.221</v>
      </c>
      <c r="V209" s="15">
        <f t="shared" si="40"/>
        <v>109.02713325117968</v>
      </c>
      <c r="W209" s="15">
        <f t="shared" si="41"/>
        <v>117.90280497121553</v>
      </c>
      <c r="X209" s="15">
        <f t="shared" si="42"/>
        <v>110.81117278435113</v>
      </c>
      <c r="Y209" s="15">
        <f t="shared" si="43"/>
        <v>110.97339371390392</v>
      </c>
    </row>
    <row r="210" spans="15:25" x14ac:dyDescent="0.35">
      <c r="O210" t="str">
        <f t="shared" si="44"/>
        <v/>
      </c>
      <c r="P210" s="16">
        <f t="shared" si="45"/>
        <v>39203</v>
      </c>
      <c r="Q210" s="15">
        <v>3444.788</v>
      </c>
      <c r="R210" s="15">
        <v>1417.848</v>
      </c>
      <c r="S210" s="15">
        <v>5172.4560000000001</v>
      </c>
      <c r="T210" s="15">
        <v>10396.823</v>
      </c>
      <c r="V210" s="15">
        <f t="shared" si="40"/>
        <v>109.37977375250962</v>
      </c>
      <c r="W210" s="15">
        <f t="shared" si="41"/>
        <v>118.38139092172881</v>
      </c>
      <c r="X210" s="15">
        <f t="shared" si="42"/>
        <v>111.01732657701216</v>
      </c>
      <c r="Y210" s="15">
        <f t="shared" si="43"/>
        <v>111.29026111749442</v>
      </c>
    </row>
    <row r="211" spans="15:25" x14ac:dyDescent="0.35">
      <c r="O211" t="str">
        <f t="shared" si="44"/>
        <v/>
      </c>
      <c r="P211" s="16">
        <f t="shared" si="45"/>
        <v>39234</v>
      </c>
      <c r="Q211" s="15">
        <v>3463.393</v>
      </c>
      <c r="R211" s="15">
        <v>1426.3439999999998</v>
      </c>
      <c r="S211" s="15">
        <v>5182.7429999999995</v>
      </c>
      <c r="T211" s="15">
        <v>10437.262000000001</v>
      </c>
      <c r="V211" s="15">
        <f t="shared" si="40"/>
        <v>109.97052438525262</v>
      </c>
      <c r="W211" s="15">
        <f t="shared" si="41"/>
        <v>119.09075348899343</v>
      </c>
      <c r="X211" s="15">
        <f t="shared" si="42"/>
        <v>111.23811825479493</v>
      </c>
      <c r="Y211" s="15">
        <f t="shared" si="43"/>
        <v>111.72313054975564</v>
      </c>
    </row>
    <row r="212" spans="15:25" x14ac:dyDescent="0.35">
      <c r="O212" t="str">
        <f t="shared" si="44"/>
        <v/>
      </c>
      <c r="P212" s="16">
        <f t="shared" si="45"/>
        <v>39264</v>
      </c>
      <c r="Q212" s="15">
        <v>3465.17</v>
      </c>
      <c r="R212" s="15">
        <v>1430.8689999999999</v>
      </c>
      <c r="S212" s="15">
        <v>5190.8099999999995</v>
      </c>
      <c r="T212" s="15">
        <v>10448.841</v>
      </c>
      <c r="V212" s="15">
        <f t="shared" si="40"/>
        <v>110.02694813555544</v>
      </c>
      <c r="W212" s="15">
        <f t="shared" si="41"/>
        <v>119.46856253052738</v>
      </c>
      <c r="X212" s="15">
        <f t="shared" si="42"/>
        <v>111.41126168482059</v>
      </c>
      <c r="Y212" s="15">
        <f t="shared" si="43"/>
        <v>111.84707513681647</v>
      </c>
    </row>
    <row r="213" spans="15:25" x14ac:dyDescent="0.35">
      <c r="O213" t="str">
        <f t="shared" si="44"/>
        <v/>
      </c>
      <c r="P213" s="16">
        <f t="shared" si="45"/>
        <v>39295</v>
      </c>
      <c r="Q213" s="15">
        <v>3474.8809999999999</v>
      </c>
      <c r="R213" s="15">
        <v>1436.597</v>
      </c>
      <c r="S213" s="15">
        <v>5193.6390000000001</v>
      </c>
      <c r="T213" s="15">
        <v>10471.68</v>
      </c>
      <c r="V213" s="15">
        <f t="shared" si="40"/>
        <v>110.33529424652384</v>
      </c>
      <c r="W213" s="15">
        <f t="shared" si="41"/>
        <v>119.94681450619733</v>
      </c>
      <c r="X213" s="15">
        <f t="shared" si="42"/>
        <v>111.47198100594898</v>
      </c>
      <c r="Y213" s="15">
        <f t="shared" si="43"/>
        <v>112.09154965308576</v>
      </c>
    </row>
    <row r="214" spans="15:25" x14ac:dyDescent="0.35">
      <c r="O214" t="str">
        <f t="shared" si="44"/>
        <v/>
      </c>
      <c r="P214" s="16">
        <f t="shared" si="45"/>
        <v>39326</v>
      </c>
      <c r="Q214" s="15">
        <v>3480.951</v>
      </c>
      <c r="R214" s="15">
        <v>1436.3139999999999</v>
      </c>
      <c r="S214" s="15">
        <v>5204.2920000000004</v>
      </c>
      <c r="T214" s="15">
        <v>10485.672</v>
      </c>
      <c r="V214" s="15">
        <f t="shared" si="40"/>
        <v>110.52803041103607</v>
      </c>
      <c r="W214" s="15">
        <f t="shared" si="41"/>
        <v>119.92318578603064</v>
      </c>
      <c r="X214" s="15">
        <f t="shared" si="42"/>
        <v>111.70062820565931</v>
      </c>
      <c r="Y214" s="15">
        <f t="shared" si="43"/>
        <v>112.24132361129935</v>
      </c>
    </row>
    <row r="215" spans="15:25" x14ac:dyDescent="0.35">
      <c r="O215" t="str">
        <f t="shared" si="44"/>
        <v/>
      </c>
      <c r="P215" s="16">
        <f t="shared" si="45"/>
        <v>39356</v>
      </c>
      <c r="Q215" s="15">
        <v>3486.8450000000003</v>
      </c>
      <c r="R215" s="15">
        <v>1443.98</v>
      </c>
      <c r="S215" s="15">
        <v>5213.1149999999989</v>
      </c>
      <c r="T215" s="15">
        <v>10515.76</v>
      </c>
      <c r="V215" s="15">
        <f t="shared" si="40"/>
        <v>110.71517817934497</v>
      </c>
      <c r="W215" s="15">
        <f t="shared" si="41"/>
        <v>120.56324857330122</v>
      </c>
      <c r="X215" s="15">
        <f t="shared" si="42"/>
        <v>111.88999779573197</v>
      </c>
      <c r="Y215" s="15">
        <f t="shared" si="43"/>
        <v>112.56339328359279</v>
      </c>
    </row>
    <row r="216" spans="15:25" x14ac:dyDescent="0.35">
      <c r="O216" t="str">
        <f t="shared" si="44"/>
        <v/>
      </c>
      <c r="P216" s="16">
        <f t="shared" si="45"/>
        <v>39387</v>
      </c>
      <c r="Q216" s="15">
        <v>3494.2390000000005</v>
      </c>
      <c r="R216" s="15">
        <v>1448.702</v>
      </c>
      <c r="S216" s="15">
        <v>5228.991</v>
      </c>
      <c r="T216" s="15">
        <v>10545.897999999999</v>
      </c>
      <c r="V216" s="15">
        <f t="shared" si="40"/>
        <v>110.94995432438675</v>
      </c>
      <c r="W216" s="15">
        <f t="shared" si="41"/>
        <v>120.95750587586991</v>
      </c>
      <c r="X216" s="15">
        <f t="shared" si="42"/>
        <v>112.23074715671962</v>
      </c>
      <c r="Y216" s="15">
        <f t="shared" si="43"/>
        <v>112.88599816871579</v>
      </c>
    </row>
    <row r="217" spans="15:25" x14ac:dyDescent="0.35">
      <c r="O217" t="str">
        <f t="shared" si="44"/>
        <v/>
      </c>
      <c r="P217" s="16">
        <f t="shared" si="45"/>
        <v>39417</v>
      </c>
      <c r="Q217" s="15">
        <v>3501.2089999999998</v>
      </c>
      <c r="R217" s="15">
        <v>1452.33</v>
      </c>
      <c r="S217" s="15">
        <v>5236.78</v>
      </c>
      <c r="T217" s="15">
        <v>10565.504999999999</v>
      </c>
      <c r="V217" s="15">
        <f t="shared" si="40"/>
        <v>111.17126751493865</v>
      </c>
      <c r="W217" s="15">
        <f t="shared" si="41"/>
        <v>121.26042105878373</v>
      </c>
      <c r="X217" s="15">
        <f t="shared" si="42"/>
        <v>112.3979238241883</v>
      </c>
      <c r="Y217" s="15">
        <f t="shared" si="43"/>
        <v>113.09587652768474</v>
      </c>
    </row>
    <row r="218" spans="15:25" x14ac:dyDescent="0.35">
      <c r="O218" t="str">
        <f t="shared" si="44"/>
        <v/>
      </c>
      <c r="P218" s="16">
        <f t="shared" si="45"/>
        <v>39448</v>
      </c>
      <c r="Q218" s="15">
        <v>3514.4079999999999</v>
      </c>
      <c r="R218" s="15">
        <v>1457.806</v>
      </c>
      <c r="S218" s="15">
        <v>5251.0940000000001</v>
      </c>
      <c r="T218" s="15">
        <v>10598.217000000001</v>
      </c>
      <c r="V218" s="15">
        <f t="shared" si="40"/>
        <v>111.59036547793649</v>
      </c>
      <c r="W218" s="15">
        <f t="shared" si="41"/>
        <v>121.71763261932296</v>
      </c>
      <c r="X218" s="15">
        <f t="shared" si="42"/>
        <v>112.70514770634858</v>
      </c>
      <c r="Y218" s="15">
        <f t="shared" si="43"/>
        <v>113.44603416927157</v>
      </c>
    </row>
    <row r="219" spans="15:25" x14ac:dyDescent="0.35">
      <c r="O219" t="str">
        <f t="shared" si="44"/>
        <v/>
      </c>
      <c r="P219" s="16">
        <f t="shared" si="45"/>
        <v>39479</v>
      </c>
      <c r="Q219" s="15">
        <v>3530.0079999999998</v>
      </c>
      <c r="R219" s="15">
        <v>1461.8969999999999</v>
      </c>
      <c r="S219" s="15">
        <v>5263.9100000000008</v>
      </c>
      <c r="T219" s="15">
        <v>10634.467000000001</v>
      </c>
      <c r="V219" s="15">
        <f t="shared" si="40"/>
        <v>112.08570059595799</v>
      </c>
      <c r="W219" s="15">
        <f t="shared" si="41"/>
        <v>122.05920539035398</v>
      </c>
      <c r="X219" s="15">
        <f t="shared" si="42"/>
        <v>112.98021975286017</v>
      </c>
      <c r="Y219" s="15">
        <f t="shared" si="43"/>
        <v>113.83406347067537</v>
      </c>
    </row>
    <row r="220" spans="15:25" x14ac:dyDescent="0.35">
      <c r="O220" t="str">
        <f t="shared" si="44"/>
        <v/>
      </c>
      <c r="P220" s="16">
        <f t="shared" si="45"/>
        <v>39508</v>
      </c>
      <c r="Q220" s="15">
        <v>3526.154</v>
      </c>
      <c r="R220" s="15">
        <v>1459.181</v>
      </c>
      <c r="S220" s="15">
        <v>5261.982</v>
      </c>
      <c r="T220" s="15">
        <v>10624.357</v>
      </c>
      <c r="V220" s="15">
        <f t="shared" si="40"/>
        <v>111.96332742000577</v>
      </c>
      <c r="W220" s="15">
        <f t="shared" si="41"/>
        <v>121.83243647172277</v>
      </c>
      <c r="X220" s="15">
        <f t="shared" si="42"/>
        <v>112.93883875210528</v>
      </c>
      <c r="Y220" s="15">
        <f t="shared" si="43"/>
        <v>113.72584343654593</v>
      </c>
    </row>
    <row r="221" spans="15:25" x14ac:dyDescent="0.35">
      <c r="O221" t="str">
        <f t="shared" si="44"/>
        <v/>
      </c>
      <c r="P221" s="16">
        <f t="shared" si="45"/>
        <v>39539</v>
      </c>
      <c r="Q221" s="15">
        <v>3535.8640000000005</v>
      </c>
      <c r="R221" s="15">
        <v>1466.904</v>
      </c>
      <c r="S221" s="15">
        <v>5262.4049999999997</v>
      </c>
      <c r="T221" s="15">
        <v>10640.977000000001</v>
      </c>
      <c r="V221" s="15">
        <f t="shared" si="40"/>
        <v>112.27164177872302</v>
      </c>
      <c r="W221" s="15">
        <f t="shared" si="41"/>
        <v>122.47725840051098</v>
      </c>
      <c r="X221" s="15">
        <f t="shared" si="42"/>
        <v>112.94791767498876</v>
      </c>
      <c r="Y221" s="15">
        <f t="shared" si="43"/>
        <v>113.90374818107922</v>
      </c>
    </row>
    <row r="222" spans="15:25" x14ac:dyDescent="0.35">
      <c r="O222" t="str">
        <f t="shared" si="44"/>
        <v/>
      </c>
      <c r="P222" s="16">
        <f t="shared" si="45"/>
        <v>39569</v>
      </c>
      <c r="Q222" s="15">
        <v>3543.2109999999998</v>
      </c>
      <c r="R222" s="15">
        <v>1469.19</v>
      </c>
      <c r="S222" s="15">
        <v>5268.4249999999993</v>
      </c>
      <c r="T222" s="15">
        <v>10656.964</v>
      </c>
      <c r="V222" s="15">
        <f t="shared" si="40"/>
        <v>112.50492556796046</v>
      </c>
      <c r="W222" s="15">
        <f t="shared" si="41"/>
        <v>122.66812502348262</v>
      </c>
      <c r="X222" s="15">
        <f t="shared" si="42"/>
        <v>113.07712598647434</v>
      </c>
      <c r="Y222" s="15">
        <f t="shared" si="43"/>
        <v>114.07487713119073</v>
      </c>
    </row>
    <row r="223" spans="15:25" x14ac:dyDescent="0.35">
      <c r="O223" t="str">
        <f t="shared" si="44"/>
        <v/>
      </c>
      <c r="P223" s="16">
        <f t="shared" si="45"/>
        <v>39600</v>
      </c>
      <c r="Q223" s="15">
        <v>3539.0349999999999</v>
      </c>
      <c r="R223" s="15">
        <v>1468.626</v>
      </c>
      <c r="S223" s="15">
        <v>5276.2960000000003</v>
      </c>
      <c r="T223" s="15">
        <v>10657.837</v>
      </c>
      <c r="V223" s="15">
        <f t="shared" si="40"/>
        <v>112.37232816713623</v>
      </c>
      <c r="W223" s="15">
        <f t="shared" si="41"/>
        <v>122.62103457057098</v>
      </c>
      <c r="X223" s="15">
        <f t="shared" si="42"/>
        <v>113.2460626342656</v>
      </c>
      <c r="Y223" s="15">
        <f t="shared" si="43"/>
        <v>114.08422194719418</v>
      </c>
    </row>
    <row r="224" spans="15:25" x14ac:dyDescent="0.35">
      <c r="O224" t="str">
        <f t="shared" si="44"/>
        <v>'08</v>
      </c>
      <c r="P224" s="16">
        <f t="shared" si="45"/>
        <v>39630</v>
      </c>
      <c r="Q224" s="15">
        <v>3537.973</v>
      </c>
      <c r="R224" s="15">
        <v>1472.413</v>
      </c>
      <c r="S224" s="15">
        <v>5286.1850000000004</v>
      </c>
      <c r="T224" s="15">
        <v>10670.581</v>
      </c>
      <c r="V224" s="15">
        <f t="shared" si="40"/>
        <v>112.33860727640939</v>
      </c>
      <c r="W224" s="15">
        <f t="shared" si="41"/>
        <v>122.93722525350779</v>
      </c>
      <c r="X224" s="15">
        <f t="shared" si="42"/>
        <v>113.45831196853158</v>
      </c>
      <c r="Y224" s="15">
        <f t="shared" si="43"/>
        <v>114.22063699318289</v>
      </c>
    </row>
    <row r="225" spans="15:25" x14ac:dyDescent="0.35">
      <c r="O225" t="str">
        <f t="shared" si="44"/>
        <v/>
      </c>
      <c r="P225" s="16">
        <f t="shared" si="45"/>
        <v>39661</v>
      </c>
      <c r="Q225" s="15">
        <v>3542.2349999999997</v>
      </c>
      <c r="R225" s="15">
        <v>1471.2</v>
      </c>
      <c r="S225" s="15">
        <v>5292.6790000000001</v>
      </c>
      <c r="T225" s="15">
        <v>10683.105</v>
      </c>
      <c r="V225" s="15">
        <f t="shared" si="40"/>
        <v>112.47393537083295</v>
      </c>
      <c r="W225" s="15">
        <f t="shared" si="41"/>
        <v>122.83594738226344</v>
      </c>
      <c r="X225" s="15">
        <f t="shared" si="42"/>
        <v>113.59769382480857</v>
      </c>
      <c r="Y225" s="15">
        <f t="shared" si="43"/>
        <v>114.35469710272169</v>
      </c>
    </row>
    <row r="226" spans="15:25" x14ac:dyDescent="0.35">
      <c r="O226" t="str">
        <f t="shared" si="44"/>
        <v/>
      </c>
      <c r="P226" s="16">
        <f t="shared" si="45"/>
        <v>39692</v>
      </c>
      <c r="Q226" s="15">
        <v>3524.9690000000001</v>
      </c>
      <c r="R226" s="15">
        <v>1461.8779999999999</v>
      </c>
      <c r="S226" s="15">
        <v>5287.8890000000001</v>
      </c>
      <c r="T226" s="15">
        <v>10644.887000000001</v>
      </c>
      <c r="V226" s="15">
        <f t="shared" si="40"/>
        <v>111.92570100238683</v>
      </c>
      <c r="W226" s="15">
        <f t="shared" si="41"/>
        <v>122.05761900984808</v>
      </c>
      <c r="X226" s="15">
        <f t="shared" si="42"/>
        <v>113.49488521816139</v>
      </c>
      <c r="Y226" s="15">
        <f t="shared" si="43"/>
        <v>113.94560182434788</v>
      </c>
    </row>
    <row r="227" spans="15:25" x14ac:dyDescent="0.35">
      <c r="O227" t="str">
        <f t="shared" si="44"/>
        <v/>
      </c>
      <c r="P227" s="16">
        <f t="shared" si="45"/>
        <v>39722</v>
      </c>
      <c r="Q227" s="15">
        <v>3522.4950000000003</v>
      </c>
      <c r="R227" s="15">
        <v>1473.4479999999999</v>
      </c>
      <c r="S227" s="15">
        <v>5289.52</v>
      </c>
      <c r="T227" s="15">
        <v>10662.718999999999</v>
      </c>
      <c r="V227" s="15">
        <f t="shared" si="40"/>
        <v>111.8471459330288</v>
      </c>
      <c r="W227" s="15">
        <f t="shared" si="41"/>
        <v>123.02364124422327</v>
      </c>
      <c r="X227" s="15">
        <f t="shared" si="42"/>
        <v>113.52989165604063</v>
      </c>
      <c r="Y227" s="15">
        <f t="shared" si="43"/>
        <v>114.13648012786877</v>
      </c>
    </row>
    <row r="228" spans="15:25" x14ac:dyDescent="0.35">
      <c r="O228" t="str">
        <f t="shared" si="44"/>
        <v/>
      </c>
      <c r="P228" s="16">
        <f t="shared" si="45"/>
        <v>39753</v>
      </c>
      <c r="Q228" s="15">
        <v>3503.4059999999999</v>
      </c>
      <c r="R228" s="15">
        <v>1474.645</v>
      </c>
      <c r="S228" s="15">
        <v>5292.8249999999998</v>
      </c>
      <c r="T228" s="15">
        <v>10643.384</v>
      </c>
      <c r="V228" s="15">
        <f t="shared" si="40"/>
        <v>111.24102721072668</v>
      </c>
      <c r="W228" s="15">
        <f t="shared" si="41"/>
        <v>123.12358321609425</v>
      </c>
      <c r="X228" s="15">
        <f t="shared" si="42"/>
        <v>113.60082744830973</v>
      </c>
      <c r="Y228" s="15">
        <f t="shared" si="43"/>
        <v>113.92951332669242</v>
      </c>
    </row>
    <row r="229" spans="15:25" x14ac:dyDescent="0.35">
      <c r="O229" t="str">
        <f t="shared" si="44"/>
        <v/>
      </c>
      <c r="P229" s="16">
        <f t="shared" si="45"/>
        <v>39783</v>
      </c>
      <c r="Q229" s="15">
        <v>3477.2570000000001</v>
      </c>
      <c r="R229" s="15">
        <v>1474.645</v>
      </c>
      <c r="S229" s="15">
        <v>5297.2809999999999</v>
      </c>
      <c r="T229" s="15">
        <v>10619.812</v>
      </c>
      <c r="V229" s="15">
        <f t="shared" si="40"/>
        <v>110.41073759526867</v>
      </c>
      <c r="W229" s="15">
        <f t="shared" si="41"/>
        <v>123.12358321609425</v>
      </c>
      <c r="X229" s="15">
        <f t="shared" si="42"/>
        <v>113.69646735461868</v>
      </c>
      <c r="Y229" s="15">
        <f t="shared" si="43"/>
        <v>113.67719259034233</v>
      </c>
    </row>
    <row r="230" spans="15:25" x14ac:dyDescent="0.35">
      <c r="O230" t="str">
        <f t="shared" si="44"/>
        <v/>
      </c>
      <c r="P230" s="16">
        <f t="shared" si="45"/>
        <v>39814</v>
      </c>
      <c r="Q230" s="15">
        <v>3426.97</v>
      </c>
      <c r="R230" s="15">
        <v>1472.558</v>
      </c>
      <c r="S230" s="15">
        <v>5298.5919999999996</v>
      </c>
      <c r="T230" s="15">
        <v>10563.669</v>
      </c>
      <c r="V230" s="15">
        <f t="shared" si="40"/>
        <v>108.81401214142579</v>
      </c>
      <c r="W230" s="15">
        <f t="shared" si="41"/>
        <v>122.94933184157904</v>
      </c>
      <c r="X230" s="15">
        <f t="shared" si="42"/>
        <v>113.72460557660497</v>
      </c>
      <c r="Y230" s="15">
        <f t="shared" si="43"/>
        <v>113.07622351258469</v>
      </c>
    </row>
    <row r="231" spans="15:25" x14ac:dyDescent="0.35">
      <c r="O231" t="str">
        <f t="shared" si="44"/>
        <v/>
      </c>
      <c r="P231" s="16">
        <f t="shared" si="45"/>
        <v>39845</v>
      </c>
      <c r="Q231" s="15">
        <v>3375.1080000000002</v>
      </c>
      <c r="R231" s="15">
        <v>1468.8049999999998</v>
      </c>
      <c r="S231" s="15">
        <v>5292.1660000000002</v>
      </c>
      <c r="T231" s="15">
        <v>10499.825999999999</v>
      </c>
      <c r="V231" s="15">
        <f t="shared" si="40"/>
        <v>107.16727689201346</v>
      </c>
      <c r="W231" s="15">
        <f t="shared" si="41"/>
        <v>122.63597994481066</v>
      </c>
      <c r="X231" s="15">
        <f t="shared" si="42"/>
        <v>113.58668321620524</v>
      </c>
      <c r="Y231" s="15">
        <f t="shared" si="43"/>
        <v>112.39283165908056</v>
      </c>
    </row>
    <row r="232" spans="15:25" x14ac:dyDescent="0.35">
      <c r="O232" t="str">
        <f t="shared" si="44"/>
        <v/>
      </c>
      <c r="P232" s="16">
        <f t="shared" si="45"/>
        <v>39873</v>
      </c>
      <c r="Q232" s="15">
        <v>3332.2129999999997</v>
      </c>
      <c r="R232" s="15">
        <v>1463.9459999999999</v>
      </c>
      <c r="S232" s="15">
        <v>5285.1360000000004</v>
      </c>
      <c r="T232" s="15">
        <v>10440.753000000001</v>
      </c>
      <c r="V232" s="15">
        <f t="shared" si="40"/>
        <v>105.80526407871002</v>
      </c>
      <c r="W232" s="15">
        <f t="shared" si="41"/>
        <v>122.23028400385741</v>
      </c>
      <c r="X232" s="15">
        <f t="shared" si="42"/>
        <v>113.4357970983076</v>
      </c>
      <c r="Y232" s="15">
        <f t="shared" si="43"/>
        <v>111.76049910951291</v>
      </c>
    </row>
    <row r="233" spans="15:25" x14ac:dyDescent="0.35">
      <c r="O233" t="str">
        <f t="shared" si="44"/>
        <v/>
      </c>
      <c r="P233" s="16">
        <f t="shared" si="45"/>
        <v>39904</v>
      </c>
      <c r="Q233" s="15">
        <v>3272.509</v>
      </c>
      <c r="R233" s="15">
        <v>1458.5190000000002</v>
      </c>
      <c r="S233" s="15">
        <v>5297.134</v>
      </c>
      <c r="T233" s="15">
        <v>10383.061</v>
      </c>
      <c r="V233" s="15">
        <f t="shared" si="40"/>
        <v>103.9095276757384</v>
      </c>
      <c r="W233" s="15">
        <f t="shared" si="41"/>
        <v>121.77716363514921</v>
      </c>
      <c r="X233" s="15">
        <f t="shared" si="42"/>
        <v>113.69331226794286</v>
      </c>
      <c r="Y233" s="15">
        <f t="shared" si="43"/>
        <v>111.14294913829663</v>
      </c>
    </row>
    <row r="234" spans="15:25" x14ac:dyDescent="0.35">
      <c r="O234" t="str">
        <f t="shared" si="44"/>
        <v/>
      </c>
      <c r="P234" s="16">
        <f t="shared" si="45"/>
        <v>39934</v>
      </c>
      <c r="Q234" s="15">
        <v>3247.3359999999998</v>
      </c>
      <c r="R234" s="15">
        <v>1458.056</v>
      </c>
      <c r="S234" s="15">
        <v>5294.4970000000003</v>
      </c>
      <c r="T234" s="15">
        <v>10353.011</v>
      </c>
      <c r="V234" s="15">
        <f t="shared" si="40"/>
        <v>103.11022825740788</v>
      </c>
      <c r="W234" s="15">
        <f t="shared" si="41"/>
        <v>121.73850604703202</v>
      </c>
      <c r="X234" s="15">
        <f t="shared" si="42"/>
        <v>113.63671387635026</v>
      </c>
      <c r="Y234" s="15">
        <f t="shared" si="43"/>
        <v>110.82128622775362</v>
      </c>
    </row>
    <row r="235" spans="15:25" x14ac:dyDescent="0.35">
      <c r="O235" t="str">
        <f t="shared" si="44"/>
        <v/>
      </c>
      <c r="P235" s="16">
        <f t="shared" si="45"/>
        <v>39965</v>
      </c>
      <c r="Q235" s="15">
        <v>3217.223</v>
      </c>
      <c r="R235" s="15">
        <v>1456.8489999999999</v>
      </c>
      <c r="S235" s="15">
        <v>5296.4449999999997</v>
      </c>
      <c r="T235" s="15">
        <v>10320.156999999999</v>
      </c>
      <c r="V235" s="15">
        <f t="shared" si="40"/>
        <v>102.15407271837056</v>
      </c>
      <c r="W235" s="15">
        <f t="shared" si="41"/>
        <v>121.63772913805269</v>
      </c>
      <c r="X235" s="15">
        <f t="shared" si="42"/>
        <v>113.6785241405984</v>
      </c>
      <c r="Y235" s="15">
        <f t="shared" si="43"/>
        <v>110.46960858173097</v>
      </c>
    </row>
    <row r="236" spans="15:25" x14ac:dyDescent="0.35">
      <c r="O236" t="str">
        <f t="shared" si="44"/>
        <v/>
      </c>
      <c r="P236" s="16">
        <f t="shared" si="45"/>
        <v>39995</v>
      </c>
      <c r="Q236" s="15">
        <v>3190.2570000000001</v>
      </c>
      <c r="R236" s="15">
        <v>1456.9199999999998</v>
      </c>
      <c r="S236" s="15">
        <v>5299.8310000000001</v>
      </c>
      <c r="T236" s="15">
        <v>10294.588</v>
      </c>
      <c r="V236" s="15">
        <f t="shared" si="40"/>
        <v>101.29784151371872</v>
      </c>
      <c r="W236" s="15">
        <f t="shared" si="41"/>
        <v>121.64365719152204</v>
      </c>
      <c r="X236" s="15">
        <f t="shared" si="42"/>
        <v>113.75119845001539</v>
      </c>
      <c r="Y236" s="15">
        <f t="shared" si="43"/>
        <v>110.19591144496974</v>
      </c>
    </row>
    <row r="237" spans="15:25" x14ac:dyDescent="0.35">
      <c r="O237" t="str">
        <f t="shared" si="44"/>
        <v/>
      </c>
      <c r="P237" s="16">
        <f t="shared" si="45"/>
        <v>40026</v>
      </c>
      <c r="Q237" s="15">
        <v>3171.9749999999999</v>
      </c>
      <c r="R237" s="15">
        <v>1453.6369999999999</v>
      </c>
      <c r="S237" s="15">
        <v>5293.1089999999995</v>
      </c>
      <c r="T237" s="15">
        <v>10263.462</v>
      </c>
      <c r="V237" s="15">
        <f t="shared" si="40"/>
        <v>100.71734685809888</v>
      </c>
      <c r="W237" s="15">
        <f t="shared" si="41"/>
        <v>121.3695473388467</v>
      </c>
      <c r="X237" s="15">
        <f t="shared" si="42"/>
        <v>113.60692298991468</v>
      </c>
      <c r="Y237" s="15">
        <f t="shared" si="43"/>
        <v>109.86273075433539</v>
      </c>
    </row>
    <row r="238" spans="15:25" x14ac:dyDescent="0.35">
      <c r="O238" t="str">
        <f t="shared" si="44"/>
        <v/>
      </c>
      <c r="P238" s="16">
        <f t="shared" si="45"/>
        <v>40057</v>
      </c>
      <c r="Q238" s="15">
        <v>3159.1750000000002</v>
      </c>
      <c r="R238" s="15">
        <v>1449.6469999999999</v>
      </c>
      <c r="S238" s="15">
        <v>5308.5249999999987</v>
      </c>
      <c r="T238" s="15">
        <v>10256.571</v>
      </c>
      <c r="V238" s="15">
        <f t="shared" si="40"/>
        <v>100.31091804331199</v>
      </c>
      <c r="W238" s="15">
        <f t="shared" si="41"/>
        <v>121.03640743261015</v>
      </c>
      <c r="X238" s="15">
        <f t="shared" si="42"/>
        <v>113.93779929055623</v>
      </c>
      <c r="Y238" s="15">
        <f t="shared" si="43"/>
        <v>109.7889677221706</v>
      </c>
    </row>
    <row r="239" spans="15:25" x14ac:dyDescent="0.35">
      <c r="O239" t="str">
        <f t="shared" si="44"/>
        <v/>
      </c>
      <c r="P239" s="16">
        <f t="shared" si="45"/>
        <v>40087</v>
      </c>
      <c r="Q239" s="15">
        <v>3154.7830000000004</v>
      </c>
      <c r="R239" s="15">
        <v>1443.9669999999999</v>
      </c>
      <c r="S239" s="15">
        <v>5318.5619999999999</v>
      </c>
      <c r="T239" s="15">
        <v>10256.777</v>
      </c>
      <c r="V239" s="15">
        <f t="shared" si="40"/>
        <v>100.17146215623825</v>
      </c>
      <c r="W239" s="15">
        <f t="shared" si="41"/>
        <v>120.56216315506035</v>
      </c>
      <c r="X239" s="15">
        <f t="shared" si="42"/>
        <v>114.1532251746727</v>
      </c>
      <c r="Y239" s="15">
        <f t="shared" si="43"/>
        <v>109.79117279902823</v>
      </c>
    </row>
    <row r="240" spans="15:25" x14ac:dyDescent="0.35">
      <c r="O240" t="str">
        <f t="shared" si="44"/>
        <v/>
      </c>
      <c r="P240" s="16">
        <f t="shared" si="45"/>
        <v>40118</v>
      </c>
      <c r="Q240" s="15">
        <v>3153.6240000000003</v>
      </c>
      <c r="R240" s="15">
        <v>1443.8069999999998</v>
      </c>
      <c r="S240" s="15">
        <v>5314.9700000000012</v>
      </c>
      <c r="T240" s="15">
        <v>10248.487999999999</v>
      </c>
      <c r="V240" s="15">
        <f t="shared" si="40"/>
        <v>100.13466129714932</v>
      </c>
      <c r="W240" s="15">
        <f t="shared" si="41"/>
        <v>120.54880416132654</v>
      </c>
      <c r="X240" s="15">
        <f t="shared" si="42"/>
        <v>114.07612945127468</v>
      </c>
      <c r="Y240" s="15">
        <f t="shared" si="43"/>
        <v>109.70244521614998</v>
      </c>
    </row>
    <row r="241" spans="15:25" x14ac:dyDescent="0.35">
      <c r="O241" t="str">
        <f t="shared" si="44"/>
        <v/>
      </c>
      <c r="P241" s="17">
        <f t="shared" si="45"/>
        <v>40148</v>
      </c>
      <c r="Q241" s="15">
        <v>3154.1759999999999</v>
      </c>
      <c r="R241" s="15">
        <v>1444.1010000000001</v>
      </c>
      <c r="S241" s="15">
        <v>5317.3520000000008</v>
      </c>
      <c r="T241" s="15">
        <v>10252.374</v>
      </c>
      <c r="U241" s="18"/>
      <c r="V241" s="15">
        <f t="shared" si="40"/>
        <v>100.15218853978701</v>
      </c>
      <c r="W241" s="15">
        <f t="shared" si="41"/>
        <v>120.57335131231241</v>
      </c>
      <c r="X241" s="15">
        <f t="shared" si="42"/>
        <v>114.1272547333276</v>
      </c>
      <c r="Y241" s="15">
        <f t="shared" si="43"/>
        <v>109.74404195726049</v>
      </c>
    </row>
    <row r="242" spans="15:25" x14ac:dyDescent="0.35">
      <c r="O242" t="str">
        <f t="shared" si="44"/>
        <v/>
      </c>
      <c r="P242" s="16">
        <f t="shared" si="45"/>
        <v>40179</v>
      </c>
      <c r="Q242" s="15">
        <v>3168.9049999999997</v>
      </c>
      <c r="R242" s="15">
        <v>1445.7670000000001</v>
      </c>
      <c r="S242" s="15">
        <v>5327.4340000000002</v>
      </c>
      <c r="T242" s="15">
        <v>10273.987999999999</v>
      </c>
      <c r="V242" s="15">
        <f t="shared" si="40"/>
        <v>100.61986744705234</v>
      </c>
      <c r="W242" s="15">
        <f t="shared" si="41"/>
        <v>120.71245183456558</v>
      </c>
      <c r="X242" s="15">
        <f t="shared" si="42"/>
        <v>114.343646460304</v>
      </c>
      <c r="Y242" s="15">
        <f t="shared" si="43"/>
        <v>109.97540375920647</v>
      </c>
    </row>
    <row r="243" spans="15:25" x14ac:dyDescent="0.35">
      <c r="O243" t="str">
        <f t="shared" si="44"/>
        <v/>
      </c>
      <c r="P243" s="16">
        <f t="shared" si="45"/>
        <v>40210</v>
      </c>
      <c r="Q243" s="15">
        <v>3167.9079999999999</v>
      </c>
      <c r="R243" s="15">
        <v>1445.5860000000002</v>
      </c>
      <c r="S243" s="15">
        <v>5333.2709999999997</v>
      </c>
      <c r="T243" s="15">
        <v>10275.370999999999</v>
      </c>
      <c r="V243" s="15">
        <f t="shared" si="40"/>
        <v>100.58821045265056</v>
      </c>
      <c r="W243" s="15">
        <f t="shared" si="41"/>
        <v>120.69733947290422</v>
      </c>
      <c r="X243" s="15">
        <f t="shared" si="42"/>
        <v>114.46892701082582</v>
      </c>
      <c r="Y243" s="15">
        <f t="shared" si="43"/>
        <v>109.99020774607105</v>
      </c>
    </row>
    <row r="244" spans="15:25" x14ac:dyDescent="0.35">
      <c r="O244" t="str">
        <f t="shared" si="44"/>
        <v/>
      </c>
      <c r="P244" s="16">
        <f t="shared" si="45"/>
        <v>40238</v>
      </c>
      <c r="Q244" s="15">
        <v>3179.4920000000002</v>
      </c>
      <c r="R244" s="15">
        <v>1448.8150000000001</v>
      </c>
      <c r="S244" s="15">
        <v>5352.8390000000009</v>
      </c>
      <c r="T244" s="15">
        <v>10311.267</v>
      </c>
      <c r="V244" s="15">
        <f t="shared" si="40"/>
        <v>100.95602853003271</v>
      </c>
      <c r="W244" s="15">
        <f t="shared" si="41"/>
        <v>120.9669406651944</v>
      </c>
      <c r="X244" s="15">
        <f t="shared" si="42"/>
        <v>114.88891841267808</v>
      </c>
      <c r="Y244" s="15">
        <f t="shared" si="43"/>
        <v>110.37444774064187</v>
      </c>
    </row>
    <row r="245" spans="15:25" x14ac:dyDescent="0.35">
      <c r="O245" t="str">
        <f t="shared" si="44"/>
        <v/>
      </c>
      <c r="P245" s="16">
        <f t="shared" si="45"/>
        <v>40269</v>
      </c>
      <c r="Q245" s="15">
        <v>3194.7060000000001</v>
      </c>
      <c r="R245" s="15">
        <v>1449.3480000000002</v>
      </c>
      <c r="S245" s="15">
        <v>5364.3070000000007</v>
      </c>
      <c r="T245" s="15">
        <v>10340.932000000001</v>
      </c>
      <c r="V245" s="15">
        <f t="shared" si="40"/>
        <v>101.43910727910833</v>
      </c>
      <c r="W245" s="15">
        <f t="shared" si="41"/>
        <v>121.01144281307012</v>
      </c>
      <c r="X245" s="15">
        <f t="shared" si="42"/>
        <v>115.13505809974069</v>
      </c>
      <c r="Y245" s="15">
        <f t="shared" si="43"/>
        <v>110.69198951239758</v>
      </c>
    </row>
    <row r="246" spans="15:25" x14ac:dyDescent="0.35">
      <c r="O246" t="str">
        <f t="shared" si="44"/>
        <v/>
      </c>
      <c r="P246" s="16">
        <f t="shared" si="45"/>
        <v>40299</v>
      </c>
      <c r="Q246" s="15">
        <v>3204.3130000000001</v>
      </c>
      <c r="R246" s="15">
        <v>1453.421</v>
      </c>
      <c r="S246" s="15">
        <v>5405.7489999999989</v>
      </c>
      <c r="T246" s="15">
        <v>10394.152</v>
      </c>
      <c r="V246" s="15">
        <f t="shared" si="40"/>
        <v>101.74415115595659</v>
      </c>
      <c r="W246" s="15">
        <f t="shared" si="41"/>
        <v>121.35151269730609</v>
      </c>
      <c r="X246" s="15">
        <f t="shared" si="42"/>
        <v>116.02453498422349</v>
      </c>
      <c r="Y246" s="15">
        <f t="shared" si="43"/>
        <v>111.26167004814134</v>
      </c>
    </row>
    <row r="247" spans="15:25" x14ac:dyDescent="0.35">
      <c r="O247" t="str">
        <f t="shared" si="44"/>
        <v/>
      </c>
      <c r="P247" s="16">
        <f t="shared" si="45"/>
        <v>40330</v>
      </c>
      <c r="Q247" s="15">
        <v>3211.8890000000001</v>
      </c>
      <c r="R247" s="15">
        <v>1453.374</v>
      </c>
      <c r="S247" s="15">
        <v>5395.9720000000007</v>
      </c>
      <c r="T247" s="15">
        <v>10391.85</v>
      </c>
      <c r="V247" s="15">
        <f t="shared" si="40"/>
        <v>101.98470621070858</v>
      </c>
      <c r="W247" s="15">
        <f t="shared" si="41"/>
        <v>121.34758849289678</v>
      </c>
      <c r="X247" s="15">
        <f t="shared" si="42"/>
        <v>115.81468952552008</v>
      </c>
      <c r="Y247" s="15">
        <f t="shared" si="43"/>
        <v>111.23702884947011</v>
      </c>
    </row>
    <row r="248" spans="15:25" x14ac:dyDescent="0.35">
      <c r="O248" t="str">
        <f t="shared" si="44"/>
        <v>'10</v>
      </c>
      <c r="P248" s="16">
        <f t="shared" si="45"/>
        <v>40360</v>
      </c>
      <c r="Q248" s="15">
        <v>3225.5209999999997</v>
      </c>
      <c r="R248" s="15">
        <v>1454.9479999999999</v>
      </c>
      <c r="S248" s="15">
        <v>5373.0429999999997</v>
      </c>
      <c r="T248" s="15">
        <v>10384.602000000001</v>
      </c>
      <c r="V248" s="15">
        <f t="shared" si="40"/>
        <v>102.41755289845662</v>
      </c>
      <c r="W248" s="15">
        <f t="shared" si="41"/>
        <v>121.47900759375298</v>
      </c>
      <c r="X248" s="15">
        <f t="shared" si="42"/>
        <v>115.32256039361745</v>
      </c>
      <c r="Y248" s="15">
        <f t="shared" si="43"/>
        <v>111.15944439770253</v>
      </c>
    </row>
    <row r="249" spans="15:25" x14ac:dyDescent="0.35">
      <c r="O249" t="str">
        <f t="shared" si="44"/>
        <v/>
      </c>
      <c r="P249" s="16">
        <f t="shared" si="45"/>
        <v>40391</v>
      </c>
      <c r="Q249" s="15">
        <v>3231.3079999999995</v>
      </c>
      <c r="R249" s="15">
        <v>1459.287</v>
      </c>
      <c r="S249" s="15">
        <v>5369.6210000000001</v>
      </c>
      <c r="T249" s="15">
        <v>10390.195</v>
      </c>
      <c r="V249" s="15">
        <f t="shared" si="40"/>
        <v>102.60130317589191</v>
      </c>
      <c r="W249" s="15">
        <f t="shared" si="41"/>
        <v>121.84128680507142</v>
      </c>
      <c r="X249" s="15">
        <f t="shared" si="42"/>
        <v>115.24911340991252</v>
      </c>
      <c r="Y249" s="15">
        <f t="shared" si="43"/>
        <v>111.21931330481291</v>
      </c>
    </row>
    <row r="250" spans="15:25" x14ac:dyDescent="0.35">
      <c r="O250" t="str">
        <f t="shared" si="44"/>
        <v/>
      </c>
      <c r="P250" s="16">
        <f t="shared" si="45"/>
        <v>40422</v>
      </c>
      <c r="Q250" s="15">
        <v>3241.3100000000004</v>
      </c>
      <c r="R250" s="15">
        <v>1465.646</v>
      </c>
      <c r="S250" s="15">
        <v>5370.4299999999994</v>
      </c>
      <c r="T250" s="15">
        <v>10405.867</v>
      </c>
      <c r="V250" s="15">
        <f t="shared" si="40"/>
        <v>102.91888919194649</v>
      </c>
      <c r="W250" s="15">
        <f t="shared" si="41"/>
        <v>122.37222331227902</v>
      </c>
      <c r="X250" s="15">
        <f t="shared" si="42"/>
        <v>115.2664771182168</v>
      </c>
      <c r="Y250" s="15">
        <f t="shared" si="43"/>
        <v>111.38707041409846</v>
      </c>
    </row>
    <row r="251" spans="15:25" x14ac:dyDescent="0.35">
      <c r="O251" t="str">
        <f t="shared" si="44"/>
        <v/>
      </c>
      <c r="P251" s="16">
        <f t="shared" si="45"/>
        <v>40452</v>
      </c>
      <c r="Q251" s="15">
        <v>3254.6240000000003</v>
      </c>
      <c r="R251" s="15">
        <v>1476.989</v>
      </c>
      <c r="S251" s="15">
        <v>5385.7349999999997</v>
      </c>
      <c r="T251" s="15">
        <v>10444.281999999999</v>
      </c>
      <c r="V251" s="15">
        <f t="shared" si="40"/>
        <v>103.34163866382717</v>
      </c>
      <c r="W251" s="15">
        <f t="shared" si="41"/>
        <v>123.31929247429439</v>
      </c>
      <c r="X251" s="15">
        <f t="shared" si="42"/>
        <v>115.59497100647052</v>
      </c>
      <c r="Y251" s="15">
        <f t="shared" si="43"/>
        <v>111.79827443102059</v>
      </c>
    </row>
    <row r="252" spans="15:25" x14ac:dyDescent="0.35">
      <c r="O252" t="str">
        <f t="shared" si="44"/>
        <v/>
      </c>
      <c r="P252" s="16">
        <f t="shared" si="45"/>
        <v>40483</v>
      </c>
      <c r="Q252" s="15">
        <v>3258.9759999999997</v>
      </c>
      <c r="R252" s="15">
        <v>1479.0239999999999</v>
      </c>
      <c r="S252" s="15">
        <v>5389.070999999999</v>
      </c>
      <c r="T252" s="15">
        <v>10449.069</v>
      </c>
      <c r="V252" s="15">
        <f t="shared" ref="V252:V315" si="46">(Q252/Q$122)*100</f>
        <v>103.4798244608547</v>
      </c>
      <c r="W252" s="15">
        <f t="shared" ref="W252:W315" si="47">(R252/R$122)*100</f>
        <v>123.48920217584609</v>
      </c>
      <c r="X252" s="15">
        <f t="shared" ref="X252:X315" si="48">(S252/S$122)*100</f>
        <v>115.66657215715423</v>
      </c>
      <c r="Y252" s="15">
        <f t="shared" ref="Y252:Y315" si="49">(T252/T$122)*100</f>
        <v>111.84951570731907</v>
      </c>
    </row>
    <row r="253" spans="15:25" x14ac:dyDescent="0.35">
      <c r="O253" t="str">
        <f t="shared" si="44"/>
        <v/>
      </c>
      <c r="P253" s="16">
        <f t="shared" si="45"/>
        <v>40513</v>
      </c>
      <c r="Q253" s="15">
        <v>3270.0390000000002</v>
      </c>
      <c r="R253" s="15">
        <v>1483.117</v>
      </c>
      <c r="S253" s="15">
        <v>5392.1779999999999</v>
      </c>
      <c r="T253" s="15">
        <v>10471.539000000001</v>
      </c>
      <c r="V253" s="15">
        <f t="shared" si="46"/>
        <v>103.83109961538499</v>
      </c>
      <c r="W253" s="15">
        <f t="shared" si="47"/>
        <v>123.83094193429881</v>
      </c>
      <c r="X253" s="15">
        <f t="shared" si="48"/>
        <v>115.7332582408396</v>
      </c>
      <c r="Y253" s="15">
        <f t="shared" si="49"/>
        <v>112.0900403529065</v>
      </c>
    </row>
    <row r="254" spans="15:25" x14ac:dyDescent="0.35">
      <c r="O254" t="str">
        <f t="shared" si="44"/>
        <v/>
      </c>
      <c r="P254" s="16">
        <f t="shared" si="45"/>
        <v>40544</v>
      </c>
      <c r="Q254" s="15">
        <v>3284.5479999999998</v>
      </c>
      <c r="R254" s="15">
        <v>1483.9290000000001</v>
      </c>
      <c r="S254" s="15">
        <v>5398.4529999999995</v>
      </c>
      <c r="T254" s="15">
        <v>10484.505999999999</v>
      </c>
      <c r="V254" s="15">
        <f t="shared" si="46"/>
        <v>104.29179302739615</v>
      </c>
      <c r="W254" s="15">
        <f t="shared" si="47"/>
        <v>123.89873882749782</v>
      </c>
      <c r="X254" s="15">
        <f t="shared" si="48"/>
        <v>115.86793966186487</v>
      </c>
      <c r="Y254" s="15">
        <f t="shared" si="49"/>
        <v>112.22884244811486</v>
      </c>
    </row>
    <row r="255" spans="15:25" x14ac:dyDescent="0.35">
      <c r="O255" t="str">
        <f t="shared" si="44"/>
        <v/>
      </c>
      <c r="P255" s="16">
        <f t="shared" si="45"/>
        <v>40575</v>
      </c>
      <c r="Q255" s="15">
        <v>3299.1840000000002</v>
      </c>
      <c r="R255" s="15">
        <v>1482.1539999999998</v>
      </c>
      <c r="S255" s="15">
        <v>5388.77</v>
      </c>
      <c r="T255" s="15">
        <v>10489.38</v>
      </c>
      <c r="V255" s="15">
        <f t="shared" si="46"/>
        <v>104.75651897530408</v>
      </c>
      <c r="W255" s="15">
        <f t="shared" si="47"/>
        <v>123.75053749076351</v>
      </c>
      <c r="X255" s="15">
        <f t="shared" si="48"/>
        <v>115.66011174157997</v>
      </c>
      <c r="Y255" s="15">
        <f t="shared" si="49"/>
        <v>112.28101499473671</v>
      </c>
    </row>
    <row r="256" spans="15:25" x14ac:dyDescent="0.35">
      <c r="O256" t="str">
        <f t="shared" si="44"/>
        <v/>
      </c>
      <c r="P256" s="16">
        <f t="shared" si="45"/>
        <v>40603</v>
      </c>
      <c r="Q256" s="15">
        <v>3319.2059999999997</v>
      </c>
      <c r="R256" s="15">
        <v>1495.9410000000003</v>
      </c>
      <c r="S256" s="15">
        <v>5398.152000000001</v>
      </c>
      <c r="T256" s="15">
        <v>10533.457</v>
      </c>
      <c r="V256" s="15">
        <f t="shared" si="46"/>
        <v>105.392262547934</v>
      </c>
      <c r="W256" s="15">
        <f t="shared" si="47"/>
        <v>124.90166528206265</v>
      </c>
      <c r="X256" s="15">
        <f t="shared" si="48"/>
        <v>115.86147924629063</v>
      </c>
      <c r="Y256" s="15">
        <f t="shared" si="49"/>
        <v>112.752826512474</v>
      </c>
    </row>
    <row r="257" spans="15:25" x14ac:dyDescent="0.35">
      <c r="O257" t="str">
        <f t="shared" si="44"/>
        <v/>
      </c>
      <c r="P257" s="16">
        <f t="shared" si="45"/>
        <v>40634</v>
      </c>
      <c r="Q257" s="15">
        <v>3344.1819999999998</v>
      </c>
      <c r="R257" s="15">
        <v>1502.9769999999999</v>
      </c>
      <c r="S257" s="15">
        <v>5413.5730000000003</v>
      </c>
      <c r="T257" s="15">
        <v>10580.638999999999</v>
      </c>
      <c r="V257" s="15">
        <f t="shared" si="46"/>
        <v>106.18530677278693</v>
      </c>
      <c r="W257" s="15">
        <f t="shared" si="47"/>
        <v>125.48912703150634</v>
      </c>
      <c r="X257" s="15">
        <f t="shared" si="48"/>
        <v>116.19246286280548</v>
      </c>
      <c r="Y257" s="15">
        <f t="shared" si="49"/>
        <v>113.25787474692461</v>
      </c>
    </row>
    <row r="258" spans="15:25" x14ac:dyDescent="0.35">
      <c r="O258" t="str">
        <f t="shared" ref="O258:O321" si="50">IF(MONTH(P258)=7, IF(MOD(YEAR(P258), 2)=0, _xlfn.CONCAT("'", RIGHT(YEAR(P258), 2)), ""), "")</f>
        <v/>
      </c>
      <c r="P258" s="16">
        <f t="shared" si="45"/>
        <v>40664</v>
      </c>
      <c r="Q258" s="15">
        <v>3349.9300000000003</v>
      </c>
      <c r="R258" s="15">
        <v>1503.6100000000001</v>
      </c>
      <c r="S258" s="15">
        <v>5408.1230000000005</v>
      </c>
      <c r="T258" s="15">
        <v>10581.040999999999</v>
      </c>
      <c r="V258" s="15">
        <f t="shared" si="46"/>
        <v>106.36781871242718</v>
      </c>
      <c r="W258" s="15">
        <f t="shared" si="47"/>
        <v>125.5419785504657</v>
      </c>
      <c r="X258" s="15">
        <f t="shared" si="48"/>
        <v>116.07548856087915</v>
      </c>
      <c r="Y258" s="15">
        <f t="shared" si="49"/>
        <v>113.26217785807398</v>
      </c>
    </row>
    <row r="259" spans="15:25" x14ac:dyDescent="0.35">
      <c r="O259" t="str">
        <f t="shared" si="50"/>
        <v/>
      </c>
      <c r="P259" s="16">
        <f t="shared" si="45"/>
        <v>40695</v>
      </c>
      <c r="Q259" s="15">
        <v>3364.7120000000004</v>
      </c>
      <c r="R259" s="15">
        <v>1507.59</v>
      </c>
      <c r="S259" s="15">
        <v>5416.7619999999997</v>
      </c>
      <c r="T259" s="15">
        <v>10608.285</v>
      </c>
      <c r="V259" s="15">
        <f t="shared" si="46"/>
        <v>106.83718048900374</v>
      </c>
      <c r="W259" s="15">
        <f t="shared" si="47"/>
        <v>125.87428351959389</v>
      </c>
      <c r="X259" s="15">
        <f t="shared" si="48"/>
        <v>116.26090892681337</v>
      </c>
      <c r="Y259" s="15">
        <f t="shared" si="49"/>
        <v>113.55380462462421</v>
      </c>
    </row>
    <row r="260" spans="15:25" x14ac:dyDescent="0.35">
      <c r="O260" t="str">
        <f t="shared" si="50"/>
        <v/>
      </c>
      <c r="P260" s="16">
        <f t="shared" ref="P260:P323" si="51">EDATE(P259, 1)</f>
        <v>40725</v>
      </c>
      <c r="Q260" s="15">
        <v>3386.9189999999999</v>
      </c>
      <c r="R260" s="15">
        <v>1511.3420000000001</v>
      </c>
      <c r="S260" s="15">
        <v>5417.6359999999995</v>
      </c>
      <c r="T260" s="15">
        <v>10635.215</v>
      </c>
      <c r="V260" s="15">
        <f t="shared" si="46"/>
        <v>107.54230273040784</v>
      </c>
      <c r="W260" s="15">
        <f t="shared" si="47"/>
        <v>126.18755192265144</v>
      </c>
      <c r="X260" s="15">
        <f t="shared" si="48"/>
        <v>116.27966774147092</v>
      </c>
      <c r="Y260" s="15">
        <f t="shared" si="49"/>
        <v>113.84207025460502</v>
      </c>
    </row>
    <row r="261" spans="15:25" x14ac:dyDescent="0.35">
      <c r="O261" t="str">
        <f t="shared" si="50"/>
        <v/>
      </c>
      <c r="P261" s="16">
        <f t="shared" si="51"/>
        <v>40756</v>
      </c>
      <c r="Q261" s="15">
        <v>3398.5190000000002</v>
      </c>
      <c r="R261" s="15">
        <v>1517.837</v>
      </c>
      <c r="S261" s="15">
        <v>5413.4690000000001</v>
      </c>
      <c r="T261" s="15">
        <v>10649.303</v>
      </c>
      <c r="V261" s="15">
        <f t="shared" si="46"/>
        <v>107.91062884380847</v>
      </c>
      <c r="W261" s="15">
        <f t="shared" si="47"/>
        <v>126.72984357453277</v>
      </c>
      <c r="X261" s="15">
        <f t="shared" si="48"/>
        <v>116.19023069264027</v>
      </c>
      <c r="Y261" s="15">
        <f t="shared" si="49"/>
        <v>113.9928718214513</v>
      </c>
    </row>
    <row r="262" spans="15:25" x14ac:dyDescent="0.35">
      <c r="O262" t="str">
        <f t="shared" si="50"/>
        <v/>
      </c>
      <c r="P262" s="16">
        <f t="shared" si="51"/>
        <v>40787</v>
      </c>
      <c r="Q262" s="15">
        <v>3422.0729999999999</v>
      </c>
      <c r="R262" s="15">
        <v>1525.7559999999999</v>
      </c>
      <c r="S262" s="15">
        <v>5411.9160000000002</v>
      </c>
      <c r="T262" s="15">
        <v>10682.378000000001</v>
      </c>
      <c r="V262" s="15">
        <f t="shared" si="46"/>
        <v>108.65852136751866</v>
      </c>
      <c r="W262" s="15">
        <f t="shared" si="47"/>
        <v>127.39103027064486</v>
      </c>
      <c r="X262" s="15">
        <f t="shared" si="48"/>
        <v>116.15689838238494</v>
      </c>
      <c r="Y262" s="15">
        <f t="shared" si="49"/>
        <v>114.34691510818044</v>
      </c>
    </row>
    <row r="263" spans="15:25" x14ac:dyDescent="0.35">
      <c r="O263" t="str">
        <f t="shared" si="50"/>
        <v/>
      </c>
      <c r="P263" s="16">
        <f t="shared" si="51"/>
        <v>40817</v>
      </c>
      <c r="Q263" s="15">
        <v>3420.3559999999998</v>
      </c>
      <c r="R263" s="15">
        <v>1530.16</v>
      </c>
      <c r="S263" s="15">
        <v>5396.9759999999997</v>
      </c>
      <c r="T263" s="15">
        <v>10663.657999999999</v>
      </c>
      <c r="V263" s="15">
        <f t="shared" si="46"/>
        <v>108.60400275228513</v>
      </c>
      <c r="W263" s="15">
        <f t="shared" si="47"/>
        <v>127.75873657316762</v>
      </c>
      <c r="X263" s="15">
        <f t="shared" si="48"/>
        <v>115.8362385528841</v>
      </c>
      <c r="Y263" s="15">
        <f t="shared" si="49"/>
        <v>114.14653142480719</v>
      </c>
    </row>
    <row r="264" spans="15:25" x14ac:dyDescent="0.35">
      <c r="O264" t="str">
        <f t="shared" si="50"/>
        <v/>
      </c>
      <c r="P264" s="16">
        <f t="shared" si="51"/>
        <v>40848</v>
      </c>
      <c r="Q264" s="15">
        <v>3431.0039999999999</v>
      </c>
      <c r="R264" s="15">
        <v>1535.0929999999998</v>
      </c>
      <c r="S264" s="15">
        <v>5400.8099999999995</v>
      </c>
      <c r="T264" s="15">
        <v>10681.823</v>
      </c>
      <c r="V264" s="15">
        <f t="shared" si="46"/>
        <v>108.94210072258599</v>
      </c>
      <c r="W264" s="15">
        <f t="shared" si="47"/>
        <v>128.17061104872275</v>
      </c>
      <c r="X264" s="15">
        <f t="shared" si="48"/>
        <v>115.91852836455116</v>
      </c>
      <c r="Y264" s="15">
        <f t="shared" si="49"/>
        <v>114.34097424577274</v>
      </c>
    </row>
    <row r="265" spans="15:25" x14ac:dyDescent="0.35">
      <c r="O265" t="str">
        <f t="shared" si="50"/>
        <v/>
      </c>
      <c r="P265" s="16">
        <f t="shared" si="51"/>
        <v>40878</v>
      </c>
      <c r="Q265" s="15">
        <v>3446.9170000000004</v>
      </c>
      <c r="R265" s="15">
        <v>1536.8419999999996</v>
      </c>
      <c r="S265" s="15">
        <v>5403.7280000000001</v>
      </c>
      <c r="T265" s="15">
        <v>10707.565000000001</v>
      </c>
      <c r="V265" s="15">
        <f t="shared" si="46"/>
        <v>109.44737429521911</v>
      </c>
      <c r="W265" s="15">
        <f t="shared" si="47"/>
        <v>128.3166415489753</v>
      </c>
      <c r="X265" s="15">
        <f t="shared" si="48"/>
        <v>115.98115790822479</v>
      </c>
      <c r="Y265" s="15">
        <f t="shared" si="49"/>
        <v>114.6165232189241</v>
      </c>
    </row>
    <row r="266" spans="15:25" x14ac:dyDescent="0.35">
      <c r="O266" t="str">
        <f t="shared" si="50"/>
        <v/>
      </c>
      <c r="P266" s="16">
        <f t="shared" si="51"/>
        <v>40909</v>
      </c>
      <c r="Q266" s="15">
        <v>3467.4640000000004</v>
      </c>
      <c r="R266" s="15">
        <v>1544.8840000000002</v>
      </c>
      <c r="S266" s="15">
        <v>5420.1960000000008</v>
      </c>
      <c r="T266" s="15">
        <v>10749.151</v>
      </c>
      <c r="V266" s="15">
        <f t="shared" si="46"/>
        <v>110.09978779970555</v>
      </c>
      <c r="W266" s="15">
        <f t="shared" si="47"/>
        <v>128.98809797152035</v>
      </c>
      <c r="X266" s="15">
        <f t="shared" si="48"/>
        <v>116.33461346861434</v>
      </c>
      <c r="Y266" s="15">
        <f t="shared" si="49"/>
        <v>115.06167043349456</v>
      </c>
    </row>
    <row r="267" spans="15:25" x14ac:dyDescent="0.35">
      <c r="O267" t="str">
        <f t="shared" si="50"/>
        <v/>
      </c>
      <c r="P267" s="16">
        <f t="shared" si="51"/>
        <v>40940</v>
      </c>
      <c r="Q267" s="15">
        <v>3486.8190000000004</v>
      </c>
      <c r="R267" s="15">
        <v>1549.056</v>
      </c>
      <c r="S267" s="15">
        <v>5425.7070000000003</v>
      </c>
      <c r="T267" s="15">
        <v>10781.942999999999</v>
      </c>
      <c r="V267" s="15">
        <f t="shared" si="46"/>
        <v>110.71435262081495</v>
      </c>
      <c r="W267" s="15">
        <f t="shared" si="47"/>
        <v>129.33643373312907</v>
      </c>
      <c r="X267" s="15">
        <f t="shared" si="48"/>
        <v>116.45289702419525</v>
      </c>
      <c r="Y267" s="15">
        <f t="shared" si="49"/>
        <v>115.41268441560861</v>
      </c>
    </row>
    <row r="268" spans="15:25" x14ac:dyDescent="0.35">
      <c r="O268" t="str">
        <f t="shared" si="50"/>
        <v/>
      </c>
      <c r="P268" s="16">
        <f t="shared" si="51"/>
        <v>40969</v>
      </c>
      <c r="Q268" s="15">
        <v>3509.1860000000001</v>
      </c>
      <c r="R268" s="15">
        <v>1557.9549999999999</v>
      </c>
      <c r="S268" s="15">
        <v>5430.7319999999991</v>
      </c>
      <c r="T268" s="15">
        <v>10818.385</v>
      </c>
      <c r="V268" s="15">
        <f t="shared" si="46"/>
        <v>111.42455522240388</v>
      </c>
      <c r="W268" s="15">
        <f t="shared" si="47"/>
        <v>130.07944426586067</v>
      </c>
      <c r="X268" s="15">
        <f t="shared" si="48"/>
        <v>116.56074947688877</v>
      </c>
      <c r="Y268" s="15">
        <f t="shared" si="49"/>
        <v>115.80276893427779</v>
      </c>
    </row>
    <row r="269" spans="15:25" x14ac:dyDescent="0.35">
      <c r="O269" t="str">
        <f t="shared" si="50"/>
        <v/>
      </c>
      <c r="P269" s="16">
        <f t="shared" si="51"/>
        <v>41000</v>
      </c>
      <c r="Q269" s="15">
        <v>3522.8600000000006</v>
      </c>
      <c r="R269" s="15">
        <v>1564.0059999999999</v>
      </c>
      <c r="S269" s="15">
        <v>5432.1320000000005</v>
      </c>
      <c r="T269" s="15">
        <v>10842.59</v>
      </c>
      <c r="V269" s="15">
        <f t="shared" si="46"/>
        <v>111.85873550470046</v>
      </c>
      <c r="W269" s="15">
        <f t="shared" si="47"/>
        <v>130.58466471013071</v>
      </c>
      <c r="X269" s="15">
        <f t="shared" si="48"/>
        <v>116.59079792142035</v>
      </c>
      <c r="Y269" s="15">
        <f t="shared" si="49"/>
        <v>116.06186546504964</v>
      </c>
    </row>
    <row r="270" spans="15:25" x14ac:dyDescent="0.35">
      <c r="O270" t="str">
        <f t="shared" si="50"/>
        <v/>
      </c>
      <c r="P270" s="16">
        <f t="shared" si="51"/>
        <v>41030</v>
      </c>
      <c r="Q270" s="15">
        <v>3540.9170000000004</v>
      </c>
      <c r="R270" s="15">
        <v>1569.9979999999998</v>
      </c>
      <c r="S270" s="15">
        <v>5440.8819999999996</v>
      </c>
      <c r="T270" s="15">
        <v>10876.136</v>
      </c>
      <c r="V270" s="15">
        <f t="shared" si="46"/>
        <v>112.43208590381037</v>
      </c>
      <c r="W270" s="15">
        <f t="shared" si="47"/>
        <v>131.08495902546139</v>
      </c>
      <c r="X270" s="15">
        <f t="shared" si="48"/>
        <v>116.77860069974244</v>
      </c>
      <c r="Y270" s="15">
        <f t="shared" si="49"/>
        <v>116.42095045663289</v>
      </c>
    </row>
    <row r="271" spans="15:25" x14ac:dyDescent="0.35">
      <c r="O271" t="str">
        <f t="shared" si="50"/>
        <v/>
      </c>
      <c r="P271" s="16">
        <f t="shared" si="51"/>
        <v>41061</v>
      </c>
      <c r="Q271" s="15">
        <v>3555.7719999999999</v>
      </c>
      <c r="R271" s="15">
        <v>1580.1409999999998</v>
      </c>
      <c r="S271" s="15">
        <v>5450.5450000000001</v>
      </c>
      <c r="T271" s="15">
        <v>10911.941000000001</v>
      </c>
      <c r="V271" s="15">
        <f t="shared" si="46"/>
        <v>112.90376559472126</v>
      </c>
      <c r="W271" s="15">
        <f t="shared" si="47"/>
        <v>131.93183573447328</v>
      </c>
      <c r="X271" s="15">
        <f t="shared" si="48"/>
        <v>116.98599935653404</v>
      </c>
      <c r="Y271" s="15">
        <f t="shared" si="49"/>
        <v>116.80421636385397</v>
      </c>
    </row>
    <row r="272" spans="15:25" x14ac:dyDescent="0.35">
      <c r="O272" t="str">
        <f t="shared" si="50"/>
        <v>'12</v>
      </c>
      <c r="P272" s="16">
        <f t="shared" si="51"/>
        <v>41091</v>
      </c>
      <c r="Q272" s="15">
        <v>3558.6009999999997</v>
      </c>
      <c r="R272" s="15">
        <v>1579.5119999999999</v>
      </c>
      <c r="S272" s="15">
        <v>5460.0730000000003</v>
      </c>
      <c r="T272" s="15">
        <v>10921.334999999999</v>
      </c>
      <c r="V272" s="15">
        <f t="shared" si="46"/>
        <v>112.99359271323939</v>
      </c>
      <c r="W272" s="15">
        <f t="shared" si="47"/>
        <v>131.87931819035731</v>
      </c>
      <c r="X272" s="15">
        <f t="shared" si="48"/>
        <v>117.19050048474583</v>
      </c>
      <c r="Y272" s="15">
        <f t="shared" si="49"/>
        <v>116.90477215026465</v>
      </c>
    </row>
    <row r="273" spans="15:25" x14ac:dyDescent="0.35">
      <c r="O273" t="str">
        <f t="shared" si="50"/>
        <v/>
      </c>
      <c r="P273" s="16">
        <f t="shared" si="51"/>
        <v>41122</v>
      </c>
      <c r="Q273" s="15">
        <v>3575.2430000000004</v>
      </c>
      <c r="R273" s="15">
        <v>1590.8430000000001</v>
      </c>
      <c r="S273" s="15">
        <v>5472.2169999999996</v>
      </c>
      <c r="T273" s="15">
        <v>10966.404</v>
      </c>
      <c r="V273" s="15">
        <f t="shared" si="46"/>
        <v>113.52201367696469</v>
      </c>
      <c r="W273" s="15">
        <f t="shared" si="47"/>
        <v>132.82538542784266</v>
      </c>
      <c r="X273" s="15">
        <f t="shared" si="48"/>
        <v>117.45114927788222</v>
      </c>
      <c r="Y273" s="15">
        <f t="shared" si="49"/>
        <v>117.38720229053965</v>
      </c>
    </row>
    <row r="274" spans="15:25" x14ac:dyDescent="0.35">
      <c r="O274" t="str">
        <f t="shared" si="50"/>
        <v/>
      </c>
      <c r="P274" s="16">
        <f t="shared" si="51"/>
        <v>41153</v>
      </c>
      <c r="Q274" s="15">
        <v>3583.9520000000007</v>
      </c>
      <c r="R274" s="15">
        <v>1598.3440000000001</v>
      </c>
      <c r="S274" s="15">
        <v>5480.4369999999999</v>
      </c>
      <c r="T274" s="15">
        <v>10991.221</v>
      </c>
      <c r="V274" s="15">
        <f t="shared" si="46"/>
        <v>113.79854403227556</v>
      </c>
      <c r="W274" s="15">
        <f t="shared" si="47"/>
        <v>133.45167175282523</v>
      </c>
      <c r="X274" s="15">
        <f t="shared" si="48"/>
        <v>117.6275765736317</v>
      </c>
      <c r="Y274" s="15">
        <f t="shared" si="49"/>
        <v>117.65284982634485</v>
      </c>
    </row>
    <row r="275" spans="15:25" x14ac:dyDescent="0.35">
      <c r="O275" t="str">
        <f t="shared" si="50"/>
        <v/>
      </c>
      <c r="P275" s="16">
        <f t="shared" si="51"/>
        <v>41183</v>
      </c>
      <c r="Q275" s="15">
        <v>3591.3069999999998</v>
      </c>
      <c r="R275" s="15">
        <v>1602.6669999999999</v>
      </c>
      <c r="S275" s="15">
        <v>5492.1549999999997</v>
      </c>
      <c r="T275" s="15">
        <v>11015.772000000001</v>
      </c>
      <c r="V275" s="15">
        <f t="shared" si="46"/>
        <v>114.03208183952222</v>
      </c>
      <c r="W275" s="15">
        <f t="shared" si="47"/>
        <v>133.81261506477026</v>
      </c>
      <c r="X275" s="15">
        <f t="shared" si="48"/>
        <v>117.87908205436067</v>
      </c>
      <c r="Y275" s="15">
        <f t="shared" si="49"/>
        <v>117.91565002989701</v>
      </c>
    </row>
    <row r="276" spans="15:25" x14ac:dyDescent="0.35">
      <c r="O276" t="str">
        <f t="shared" si="50"/>
        <v/>
      </c>
      <c r="P276" s="16">
        <f t="shared" si="51"/>
        <v>41214</v>
      </c>
      <c r="Q276" s="15">
        <v>3603.1210000000001</v>
      </c>
      <c r="R276" s="15">
        <v>1611.1770000000001</v>
      </c>
      <c r="S276" s="15">
        <v>5510.4159999999993</v>
      </c>
      <c r="T276" s="15">
        <v>11054.816000000001</v>
      </c>
      <c r="V276" s="15">
        <f t="shared" si="46"/>
        <v>114.40720293467007</v>
      </c>
      <c r="W276" s="15">
        <f t="shared" si="47"/>
        <v>134.52314654398657</v>
      </c>
      <c r="X276" s="15">
        <f t="shared" si="48"/>
        <v>118.27102108692522</v>
      </c>
      <c r="Y276" s="15">
        <f t="shared" si="49"/>
        <v>118.33358702421455</v>
      </c>
    </row>
    <row r="277" spans="15:25" x14ac:dyDescent="0.35">
      <c r="O277" t="str">
        <f t="shared" si="50"/>
        <v/>
      </c>
      <c r="P277" s="16">
        <f t="shared" si="51"/>
        <v>41244</v>
      </c>
      <c r="Q277" s="15">
        <v>3604.0410000000002</v>
      </c>
      <c r="R277" s="15">
        <v>1622.11</v>
      </c>
      <c r="S277" s="15">
        <v>5517.7310000000007</v>
      </c>
      <c r="T277" s="15">
        <v>11079.155000000001</v>
      </c>
      <c r="V277" s="15">
        <f t="shared" si="46"/>
        <v>114.43641500573287</v>
      </c>
      <c r="W277" s="15">
        <f t="shared" si="47"/>
        <v>135.43598328455909</v>
      </c>
      <c r="X277" s="15">
        <f t="shared" si="48"/>
        <v>118.42802420960253</v>
      </c>
      <c r="Y277" s="15">
        <f t="shared" si="49"/>
        <v>118.59411792536952</v>
      </c>
    </row>
    <row r="278" spans="15:25" x14ac:dyDescent="0.35">
      <c r="O278" t="str">
        <f t="shared" si="50"/>
        <v/>
      </c>
      <c r="P278" s="16">
        <f t="shared" si="51"/>
        <v>41275</v>
      </c>
      <c r="Q278" s="15">
        <v>3609.49</v>
      </c>
      <c r="R278" s="15">
        <v>1624.751</v>
      </c>
      <c r="S278" s="15">
        <v>5509.5940000000001</v>
      </c>
      <c r="T278" s="15">
        <v>11074.709000000001</v>
      </c>
      <c r="V278" s="15">
        <f t="shared" si="46"/>
        <v>114.60943302227771</v>
      </c>
      <c r="W278" s="15">
        <f t="shared" si="47"/>
        <v>135.65649017487758</v>
      </c>
      <c r="X278" s="15">
        <f t="shared" si="48"/>
        <v>118.25337835735029</v>
      </c>
      <c r="Y278" s="15">
        <f t="shared" si="49"/>
        <v>118.54652680056836</v>
      </c>
    </row>
    <row r="279" spans="15:25" x14ac:dyDescent="0.35">
      <c r="O279" t="str">
        <f t="shared" si="50"/>
        <v/>
      </c>
      <c r="P279" s="16">
        <f t="shared" si="51"/>
        <v>41306</v>
      </c>
      <c r="Q279" s="15">
        <v>3631.8399999999997</v>
      </c>
      <c r="R279" s="15">
        <v>1636.6690000000001</v>
      </c>
      <c r="S279" s="15">
        <v>5532.509</v>
      </c>
      <c r="T279" s="15">
        <v>11138.361000000001</v>
      </c>
      <c r="V279" s="15">
        <f t="shared" si="46"/>
        <v>115.31909583559701</v>
      </c>
      <c r="W279" s="15">
        <f t="shared" si="47"/>
        <v>136.6515682206238</v>
      </c>
      <c r="X279" s="15">
        <f t="shared" si="48"/>
        <v>118.74520700480755</v>
      </c>
      <c r="Y279" s="15">
        <f t="shared" si="49"/>
        <v>119.22787414106371</v>
      </c>
    </row>
    <row r="280" spans="15:25" x14ac:dyDescent="0.35">
      <c r="O280" t="str">
        <f t="shared" si="50"/>
        <v/>
      </c>
      <c r="P280" s="16">
        <f t="shared" si="51"/>
        <v>41334</v>
      </c>
      <c r="Q280" s="15">
        <v>3645.9400000000005</v>
      </c>
      <c r="R280" s="15">
        <v>1641.5769999999998</v>
      </c>
      <c r="S280" s="15">
        <v>5539.241</v>
      </c>
      <c r="T280" s="15">
        <v>11164.733</v>
      </c>
      <c r="V280" s="15">
        <f t="shared" si="46"/>
        <v>115.76680257688572</v>
      </c>
      <c r="W280" s="15">
        <f t="shared" si="47"/>
        <v>137.061355353408</v>
      </c>
      <c r="X280" s="15">
        <f t="shared" si="48"/>
        <v>118.88969709665491</v>
      </c>
      <c r="Y280" s="15">
        <f t="shared" si="49"/>
        <v>119.51016679586705</v>
      </c>
    </row>
    <row r="281" spans="15:25" x14ac:dyDescent="0.35">
      <c r="O281" t="str">
        <f t="shared" si="50"/>
        <v/>
      </c>
      <c r="P281" s="16">
        <f t="shared" si="51"/>
        <v>41365</v>
      </c>
      <c r="Q281" s="15">
        <v>3644.5550000000003</v>
      </c>
      <c r="R281" s="15">
        <v>1647.1609999999998</v>
      </c>
      <c r="S281" s="15">
        <v>5549.2269999999999</v>
      </c>
      <c r="T281" s="15">
        <v>11179.539000000001</v>
      </c>
      <c r="V281" s="15">
        <f t="shared" si="46"/>
        <v>115.72282570903572</v>
      </c>
      <c r="W281" s="15">
        <f t="shared" si="47"/>
        <v>137.52758423471752</v>
      </c>
      <c r="X281" s="15">
        <f t="shared" si="48"/>
        <v>119.10402835886345</v>
      </c>
      <c r="Y281" s="15">
        <f t="shared" si="49"/>
        <v>119.66865401894526</v>
      </c>
    </row>
    <row r="282" spans="15:25" x14ac:dyDescent="0.35">
      <c r="O282" t="str">
        <f t="shared" si="50"/>
        <v/>
      </c>
      <c r="P282" s="16">
        <f t="shared" si="51"/>
        <v>41395</v>
      </c>
      <c r="Q282" s="15">
        <v>3653.54</v>
      </c>
      <c r="R282" s="15">
        <v>1653.2930000000001</v>
      </c>
      <c r="S282" s="15">
        <v>5553.9380000000001</v>
      </c>
      <c r="T282" s="15">
        <v>11200.98</v>
      </c>
      <c r="V282" s="15">
        <f t="shared" si="46"/>
        <v>116.00811968566542</v>
      </c>
      <c r="W282" s="15">
        <f t="shared" si="47"/>
        <v>138.03956766956532</v>
      </c>
      <c r="X282" s="15">
        <f t="shared" si="48"/>
        <v>119.20514137471207</v>
      </c>
      <c r="Y282" s="15">
        <f t="shared" si="49"/>
        <v>119.89816398450111</v>
      </c>
    </row>
    <row r="283" spans="15:25" x14ac:dyDescent="0.35">
      <c r="O283" t="str">
        <f t="shared" si="50"/>
        <v/>
      </c>
      <c r="P283" s="16">
        <f t="shared" si="51"/>
        <v>41426</v>
      </c>
      <c r="Q283" s="15">
        <v>3666.0269999999996</v>
      </c>
      <c r="R283" s="15">
        <v>1660.0550000000001</v>
      </c>
      <c r="S283" s="15">
        <v>5563.6949999999997</v>
      </c>
      <c r="T283" s="15">
        <v>11231.728999999999</v>
      </c>
      <c r="V283" s="15">
        <f t="shared" si="46"/>
        <v>116.40461004584073</v>
      </c>
      <c r="W283" s="15">
        <f t="shared" si="47"/>
        <v>138.60415214223988</v>
      </c>
      <c r="X283" s="15">
        <f t="shared" si="48"/>
        <v>119.41455756992221</v>
      </c>
      <c r="Y283" s="15">
        <f t="shared" si="49"/>
        <v>120.22730917040086</v>
      </c>
    </row>
    <row r="284" spans="15:25" x14ac:dyDescent="0.35">
      <c r="O284" t="str">
        <f t="shared" si="50"/>
        <v/>
      </c>
      <c r="P284" s="16">
        <f t="shared" si="51"/>
        <v>41456</v>
      </c>
      <c r="Q284" s="15">
        <v>3671.3559999999998</v>
      </c>
      <c r="R284" s="15">
        <v>1666.1849999999999</v>
      </c>
      <c r="S284" s="15">
        <v>5580.5850000000009</v>
      </c>
      <c r="T284" s="15">
        <v>11259.161</v>
      </c>
      <c r="V284" s="15">
        <f t="shared" si="46"/>
        <v>116.57381779224694</v>
      </c>
      <c r="W284" s="15">
        <f t="shared" si="47"/>
        <v>139.11596858966598</v>
      </c>
      <c r="X284" s="15">
        <f t="shared" si="48"/>
        <v>119.77707059002056</v>
      </c>
      <c r="Y284" s="15">
        <f t="shared" si="49"/>
        <v>120.52094833719009</v>
      </c>
    </row>
    <row r="285" spans="15:25" x14ac:dyDescent="0.35">
      <c r="O285" t="str">
        <f t="shared" si="50"/>
        <v/>
      </c>
      <c r="P285" s="16">
        <f t="shared" si="51"/>
        <v>41487</v>
      </c>
      <c r="Q285" s="15">
        <v>3681.473</v>
      </c>
      <c r="R285" s="15">
        <v>1670.18</v>
      </c>
      <c r="S285" s="15">
        <v>5590.5749999999998</v>
      </c>
      <c r="T285" s="15">
        <v>11287.897000000001</v>
      </c>
      <c r="V285" s="15">
        <f t="shared" si="46"/>
        <v>116.89505531718436</v>
      </c>
      <c r="W285" s="15">
        <f t="shared" si="47"/>
        <v>139.44952596445674</v>
      </c>
      <c r="X285" s="15">
        <f t="shared" si="48"/>
        <v>119.99148770492774</v>
      </c>
      <c r="Y285" s="15">
        <f t="shared" si="49"/>
        <v>120.82854585457328</v>
      </c>
    </row>
    <row r="286" spans="15:25" x14ac:dyDescent="0.35">
      <c r="O286" t="str">
        <f t="shared" si="50"/>
        <v/>
      </c>
      <c r="P286" s="16">
        <f t="shared" si="51"/>
        <v>41518</v>
      </c>
      <c r="Q286" s="15">
        <v>3693.0279999999993</v>
      </c>
      <c r="R286" s="15">
        <v>1674.3630000000001</v>
      </c>
      <c r="S286" s="15">
        <v>5603.3180000000002</v>
      </c>
      <c r="T286" s="15">
        <v>11316.486000000001</v>
      </c>
      <c r="V286" s="15">
        <f t="shared" si="46"/>
        <v>117.26195257928298</v>
      </c>
      <c r="W286" s="15">
        <f t="shared" si="47"/>
        <v>139.7987801568847</v>
      </c>
      <c r="X286" s="15">
        <f t="shared" si="48"/>
        <v>120.26499293968872</v>
      </c>
      <c r="Y286" s="15">
        <f t="shared" si="49"/>
        <v>121.13456984623765</v>
      </c>
    </row>
    <row r="287" spans="15:25" x14ac:dyDescent="0.35">
      <c r="O287" t="str">
        <f t="shared" si="50"/>
        <v/>
      </c>
      <c r="P287" s="16">
        <f t="shared" si="51"/>
        <v>41548</v>
      </c>
      <c r="Q287" s="15">
        <v>3697.2670000000003</v>
      </c>
      <c r="R287" s="15">
        <v>1677.9399999999998</v>
      </c>
      <c r="S287" s="15">
        <v>5609.7259999999987</v>
      </c>
      <c r="T287" s="15">
        <v>11329.376</v>
      </c>
      <c r="V287" s="15">
        <f t="shared" si="46"/>
        <v>117.39655037193002</v>
      </c>
      <c r="W287" s="15">
        <f t="shared" si="47"/>
        <v>140.09743716054587</v>
      </c>
      <c r="X287" s="15">
        <f t="shared" si="48"/>
        <v>120.40252896294447</v>
      </c>
      <c r="Y287" s="15">
        <f t="shared" si="49"/>
        <v>121.27254771368854</v>
      </c>
    </row>
    <row r="288" spans="15:25" x14ac:dyDescent="0.35">
      <c r="O288" t="str">
        <f t="shared" si="50"/>
        <v/>
      </c>
      <c r="P288" s="16">
        <f t="shared" si="51"/>
        <v>41579</v>
      </c>
      <c r="Q288" s="15">
        <v>3711.7479999999996</v>
      </c>
      <c r="R288" s="15">
        <v>1687.1279999999999</v>
      </c>
      <c r="S288" s="15">
        <v>5623.8669999999993</v>
      </c>
      <c r="T288" s="15">
        <v>11370.374</v>
      </c>
      <c r="V288" s="15">
        <f t="shared" si="46"/>
        <v>117.85635472090883</v>
      </c>
      <c r="W288" s="15">
        <f t="shared" si="47"/>
        <v>140.86457737570916</v>
      </c>
      <c r="X288" s="15">
        <f t="shared" si="48"/>
        <v>120.70603971588767</v>
      </c>
      <c r="Y288" s="15">
        <f t="shared" si="49"/>
        <v>121.71140082538383</v>
      </c>
    </row>
    <row r="289" spans="15:25" x14ac:dyDescent="0.35">
      <c r="O289" t="str">
        <f t="shared" si="50"/>
        <v/>
      </c>
      <c r="P289" s="16">
        <f t="shared" si="51"/>
        <v>41609</v>
      </c>
      <c r="Q289" s="15">
        <v>3713.1259999999997</v>
      </c>
      <c r="R289" s="15">
        <v>1690.078</v>
      </c>
      <c r="S289" s="15">
        <v>5624.2789999999995</v>
      </c>
      <c r="T289" s="15">
        <v>11377.804</v>
      </c>
      <c r="V289" s="15">
        <f t="shared" si="46"/>
        <v>117.90010932300072</v>
      </c>
      <c r="W289" s="15">
        <f t="shared" si="47"/>
        <v>141.11088382267607</v>
      </c>
      <c r="X289" s="15">
        <f t="shared" si="48"/>
        <v>120.71488254384981</v>
      </c>
      <c r="Y289" s="15">
        <f t="shared" si="49"/>
        <v>121.79093345185088</v>
      </c>
    </row>
    <row r="290" spans="15:25" x14ac:dyDescent="0.35">
      <c r="O290" t="str">
        <f t="shared" si="50"/>
        <v/>
      </c>
      <c r="P290" s="16">
        <f t="shared" si="51"/>
        <v>41640</v>
      </c>
      <c r="Q290" s="15">
        <v>3720.7810000000004</v>
      </c>
      <c r="R290" s="15">
        <v>1699.0749999999998</v>
      </c>
      <c r="S290" s="15">
        <v>5637.116</v>
      </c>
      <c r="T290" s="15">
        <v>11406.444</v>
      </c>
      <c r="V290" s="15">
        <f t="shared" si="46"/>
        <v>118.14317280559401</v>
      </c>
      <c r="W290" s="15">
        <f t="shared" si="47"/>
        <v>141.86207673906964</v>
      </c>
      <c r="X290" s="15">
        <f t="shared" si="48"/>
        <v>120.99040531702936</v>
      </c>
      <c r="Y290" s="15">
        <f t="shared" si="49"/>
        <v>122.09750336060137</v>
      </c>
    </row>
    <row r="291" spans="15:25" x14ac:dyDescent="0.35">
      <c r="O291" t="str">
        <f t="shared" si="50"/>
        <v/>
      </c>
      <c r="P291" s="16">
        <f t="shared" si="51"/>
        <v>41671</v>
      </c>
      <c r="Q291" s="15">
        <v>3735.8130000000001</v>
      </c>
      <c r="R291" s="15">
        <v>1702.61</v>
      </c>
      <c r="S291" s="15">
        <v>5641.0939999999991</v>
      </c>
      <c r="T291" s="15">
        <v>11430.907999999999</v>
      </c>
      <c r="V291" s="15">
        <f t="shared" si="46"/>
        <v>118.62047264495936</v>
      </c>
      <c r="W291" s="15">
        <f t="shared" si="47"/>
        <v>142.1572270068757</v>
      </c>
      <c r="X291" s="15">
        <f t="shared" si="48"/>
        <v>121.07578582584824</v>
      </c>
      <c r="Y291" s="15">
        <f t="shared" si="49"/>
        <v>122.35937229383013</v>
      </c>
    </row>
    <row r="292" spans="15:25" x14ac:dyDescent="0.35">
      <c r="O292" t="str">
        <f t="shared" si="50"/>
        <v/>
      </c>
      <c r="P292" s="16">
        <f t="shared" si="51"/>
        <v>41699</v>
      </c>
      <c r="Q292" s="15">
        <v>3754.2530000000006</v>
      </c>
      <c r="R292" s="15">
        <v>1712.4409999999998</v>
      </c>
      <c r="S292" s="15">
        <v>5649.5660000000007</v>
      </c>
      <c r="T292" s="15">
        <v>11468.154</v>
      </c>
      <c r="V292" s="15">
        <f t="shared" si="46"/>
        <v>119.20598415626174</v>
      </c>
      <c r="W292" s="15">
        <f t="shared" si="47"/>
        <v>142.9780536781067</v>
      </c>
      <c r="X292" s="15">
        <f t="shared" si="48"/>
        <v>121.2576218416134</v>
      </c>
      <c r="Y292" s="15">
        <f t="shared" si="49"/>
        <v>122.75806303479806</v>
      </c>
    </row>
    <row r="293" spans="15:25" x14ac:dyDescent="0.35">
      <c r="O293" t="str">
        <f t="shared" si="50"/>
        <v/>
      </c>
      <c r="P293" s="16">
        <f t="shared" si="51"/>
        <v>41730</v>
      </c>
      <c r="Q293" s="15">
        <v>3780.0880000000006</v>
      </c>
      <c r="R293" s="15">
        <v>1720.212</v>
      </c>
      <c r="S293" s="15">
        <v>5657.9859999999999</v>
      </c>
      <c r="T293" s="15">
        <v>11516.563</v>
      </c>
      <c r="V293" s="15">
        <f t="shared" si="46"/>
        <v>120.02630356485702</v>
      </c>
      <c r="W293" s="15">
        <f t="shared" si="47"/>
        <v>143.62688330501504</v>
      </c>
      <c r="X293" s="15">
        <f t="shared" si="48"/>
        <v>121.43834177229591</v>
      </c>
      <c r="Y293" s="15">
        <f t="shared" si="49"/>
        <v>123.27624539208514</v>
      </c>
    </row>
    <row r="294" spans="15:25" x14ac:dyDescent="0.35">
      <c r="O294" t="str">
        <f t="shared" si="50"/>
        <v/>
      </c>
      <c r="P294" s="16">
        <f t="shared" si="51"/>
        <v>41760</v>
      </c>
      <c r="Q294" s="15">
        <v>3801.9939999999997</v>
      </c>
      <c r="R294" s="15">
        <v>1727.46</v>
      </c>
      <c r="S294" s="15">
        <v>5666.7660000000005</v>
      </c>
      <c r="T294" s="15">
        <v>11557.262000000001</v>
      </c>
      <c r="V294" s="15">
        <f t="shared" si="46"/>
        <v>120.72186837866337</v>
      </c>
      <c r="W294" s="15">
        <f t="shared" si="47"/>
        <v>144.23204572115606</v>
      </c>
      <c r="X294" s="15">
        <f t="shared" si="48"/>
        <v>121.626788445858</v>
      </c>
      <c r="Y294" s="15">
        <f t="shared" si="49"/>
        <v>123.71189793105989</v>
      </c>
    </row>
    <row r="295" spans="15:25" x14ac:dyDescent="0.35">
      <c r="O295" t="str">
        <f t="shared" si="50"/>
        <v/>
      </c>
      <c r="P295" s="16">
        <f t="shared" si="51"/>
        <v>41791</v>
      </c>
      <c r="Q295" s="15">
        <v>3812.4330000000004</v>
      </c>
      <c r="R295" s="15">
        <v>1734.6239999999998</v>
      </c>
      <c r="S295" s="15">
        <v>5677.2129999999997</v>
      </c>
      <c r="T295" s="15">
        <v>11584.409</v>
      </c>
      <c r="V295" s="15">
        <f t="shared" si="46"/>
        <v>121.05333012847281</v>
      </c>
      <c r="W295" s="15">
        <f t="shared" si="47"/>
        <v>144.83019466558679</v>
      </c>
      <c r="X295" s="15">
        <f t="shared" si="48"/>
        <v>121.85101423158724</v>
      </c>
      <c r="Y295" s="15">
        <f t="shared" si="49"/>
        <v>124.00248638472083</v>
      </c>
    </row>
    <row r="296" spans="15:25" x14ac:dyDescent="0.35">
      <c r="O296" t="str">
        <f t="shared" si="50"/>
        <v>'14</v>
      </c>
      <c r="P296" s="16">
        <f t="shared" si="51"/>
        <v>41821</v>
      </c>
      <c r="Q296" s="15">
        <v>3825.453</v>
      </c>
      <c r="R296" s="15">
        <v>1737.7739999999999</v>
      </c>
      <c r="S296" s="15">
        <v>5687.2</v>
      </c>
      <c r="T296" s="15">
        <v>11611.78</v>
      </c>
      <c r="V296" s="15">
        <f t="shared" si="46"/>
        <v>121.46674443851384</v>
      </c>
      <c r="W296" s="15">
        <f t="shared" si="47"/>
        <v>145.09319985472092</v>
      </c>
      <c r="X296" s="15">
        <f t="shared" si="48"/>
        <v>122.06536695697044</v>
      </c>
      <c r="Y296" s="15">
        <f t="shared" si="49"/>
        <v>124.29547259185804</v>
      </c>
    </row>
    <row r="297" spans="15:25" x14ac:dyDescent="0.35">
      <c r="O297" t="str">
        <f t="shared" si="50"/>
        <v/>
      </c>
      <c r="P297" s="16">
        <f t="shared" si="51"/>
        <v>41852</v>
      </c>
      <c r="Q297" s="15">
        <v>3843.6839999999997</v>
      </c>
      <c r="R297" s="15">
        <v>1742.6470000000002</v>
      </c>
      <c r="S297" s="15">
        <v>5692.8250000000007</v>
      </c>
      <c r="T297" s="15">
        <v>11642.544</v>
      </c>
      <c r="V297" s="15">
        <f t="shared" si="46"/>
        <v>122.04561972932476</v>
      </c>
      <c r="W297" s="15">
        <f t="shared" si="47"/>
        <v>145.50006470762591</v>
      </c>
      <c r="X297" s="15">
        <f t="shared" si="48"/>
        <v>122.18609731446324</v>
      </c>
      <c r="Y297" s="15">
        <f t="shared" si="49"/>
        <v>124.62477834160666</v>
      </c>
    </row>
    <row r="298" spans="15:25" x14ac:dyDescent="0.35">
      <c r="O298" t="str">
        <f t="shared" si="50"/>
        <v/>
      </c>
      <c r="P298" s="16">
        <f t="shared" si="51"/>
        <v>41883</v>
      </c>
      <c r="Q298" s="15">
        <v>3857.7620000000002</v>
      </c>
      <c r="R298" s="15">
        <v>1750.0439999999999</v>
      </c>
      <c r="S298" s="15">
        <v>5702.1850000000004</v>
      </c>
      <c r="T298" s="15">
        <v>11672.596</v>
      </c>
      <c r="V298" s="15">
        <f t="shared" si="46"/>
        <v>122.49262792108804</v>
      </c>
      <c r="W298" s="15">
        <f t="shared" si="47"/>
        <v>146.1176676866815</v>
      </c>
      <c r="X298" s="15">
        <f t="shared" si="48"/>
        <v>122.38699262933122</v>
      </c>
      <c r="Y298" s="15">
        <f t="shared" si="49"/>
        <v>124.94646266066287</v>
      </c>
    </row>
    <row r="299" spans="15:25" x14ac:dyDescent="0.35">
      <c r="O299" t="str">
        <f t="shared" si="50"/>
        <v/>
      </c>
      <c r="P299" s="16">
        <f t="shared" si="51"/>
        <v>41913</v>
      </c>
      <c r="Q299" s="15">
        <v>3878.857</v>
      </c>
      <c r="R299" s="15">
        <v>1757.8709999999999</v>
      </c>
      <c r="S299" s="15">
        <v>5722.4780000000001</v>
      </c>
      <c r="T299" s="15">
        <v>11724.923000000001</v>
      </c>
      <c r="V299" s="15">
        <f t="shared" si="46"/>
        <v>123.16244165920753</v>
      </c>
      <c r="W299" s="15">
        <f t="shared" si="47"/>
        <v>146.77117296139667</v>
      </c>
      <c r="X299" s="15">
        <f t="shared" si="48"/>
        <v>122.82254483281585</v>
      </c>
      <c r="Y299" s="15">
        <f t="shared" si="49"/>
        <v>125.50658429527137</v>
      </c>
    </row>
    <row r="300" spans="15:25" x14ac:dyDescent="0.35">
      <c r="O300" t="str">
        <f t="shared" si="50"/>
        <v/>
      </c>
      <c r="P300" s="16">
        <f t="shared" si="51"/>
        <v>41944</v>
      </c>
      <c r="Q300" s="15">
        <v>3888.9810000000002</v>
      </c>
      <c r="R300" s="15">
        <v>1761.203</v>
      </c>
      <c r="S300" s="15">
        <v>5733.8600000000006</v>
      </c>
      <c r="T300" s="15">
        <v>11750.718999999999</v>
      </c>
      <c r="V300" s="15">
        <f t="shared" si="46"/>
        <v>123.48390144990307</v>
      </c>
      <c r="W300" s="15">
        <f t="shared" si="47"/>
        <v>147.04937400590302</v>
      </c>
      <c r="X300" s="15">
        <f t="shared" si="48"/>
        <v>123.06683868685727</v>
      </c>
      <c r="Y300" s="15">
        <f t="shared" si="49"/>
        <v>125.7827112982786</v>
      </c>
    </row>
    <row r="301" spans="15:25" x14ac:dyDescent="0.35">
      <c r="O301" t="str">
        <f t="shared" si="50"/>
        <v/>
      </c>
      <c r="P301" s="16">
        <f t="shared" si="51"/>
        <v>41974</v>
      </c>
      <c r="Q301" s="15">
        <v>3906.2840000000006</v>
      </c>
      <c r="R301" s="15">
        <v>1767.5439999999999</v>
      </c>
      <c r="S301" s="15">
        <v>5749.0910000000003</v>
      </c>
      <c r="T301" s="15">
        <v>11794.72</v>
      </c>
      <c r="V301" s="15">
        <f t="shared" si="46"/>
        <v>124.03331065164195</v>
      </c>
      <c r="W301" s="15">
        <f t="shared" si="47"/>
        <v>147.57880762631555</v>
      </c>
      <c r="X301" s="15">
        <f t="shared" si="48"/>
        <v>123.3937443001857</v>
      </c>
      <c r="Y301" s="15">
        <f t="shared" si="49"/>
        <v>126.253709292515</v>
      </c>
    </row>
    <row r="302" spans="15:25" x14ac:dyDescent="0.35">
      <c r="O302" t="str">
        <f t="shared" si="50"/>
        <v/>
      </c>
      <c r="P302" s="16">
        <f t="shared" si="51"/>
        <v>42005</v>
      </c>
      <c r="Q302" s="15">
        <v>3907.9559999999997</v>
      </c>
      <c r="R302" s="15">
        <v>1767.8980000000001</v>
      </c>
      <c r="S302" s="15">
        <v>5759.2190000000001</v>
      </c>
      <c r="T302" s="15">
        <v>11805.959000000001</v>
      </c>
      <c r="V302" s="15">
        <f t="shared" si="46"/>
        <v>124.08640041557346</v>
      </c>
      <c r="W302" s="15">
        <f t="shared" si="47"/>
        <v>147.6083643999516</v>
      </c>
      <c r="X302" s="15">
        <f t="shared" si="48"/>
        <v>123.6111233331967</v>
      </c>
      <c r="Y302" s="15">
        <f t="shared" si="49"/>
        <v>126.37401443233509</v>
      </c>
    </row>
    <row r="303" spans="15:25" x14ac:dyDescent="0.35">
      <c r="O303" t="str">
        <f t="shared" si="50"/>
        <v/>
      </c>
      <c r="P303" s="16">
        <f t="shared" si="51"/>
        <v>42036</v>
      </c>
      <c r="Q303" s="15">
        <v>3891.1220000000003</v>
      </c>
      <c r="R303" s="15">
        <v>1773.5070000000001</v>
      </c>
      <c r="S303" s="15">
        <v>5770.6479999999992</v>
      </c>
      <c r="T303" s="15">
        <v>11809.578</v>
      </c>
      <c r="V303" s="15">
        <f t="shared" si="46"/>
        <v>123.5518830196264</v>
      </c>
      <c r="W303" s="15">
        <f t="shared" si="47"/>
        <v>148.07668062403201</v>
      </c>
      <c r="X303" s="15">
        <f t="shared" si="48"/>
        <v>123.85642595644737</v>
      </c>
      <c r="Y303" s="15">
        <f t="shared" si="49"/>
        <v>126.41275313693592</v>
      </c>
    </row>
    <row r="304" spans="15:25" x14ac:dyDescent="0.35">
      <c r="O304" t="str">
        <f t="shared" si="50"/>
        <v/>
      </c>
      <c r="P304" s="16">
        <f t="shared" si="51"/>
        <v>42064</v>
      </c>
      <c r="Q304" s="15">
        <v>3878.3270000000002</v>
      </c>
      <c r="R304" s="15">
        <v>1771.335</v>
      </c>
      <c r="S304" s="15">
        <v>5779.5689999999995</v>
      </c>
      <c r="T304" s="15">
        <v>11801.403</v>
      </c>
      <c r="V304" s="15">
        <f t="shared" si="46"/>
        <v>123.14561296609527</v>
      </c>
      <c r="W304" s="15">
        <f t="shared" si="47"/>
        <v>147.8953322840957</v>
      </c>
      <c r="X304" s="15">
        <f t="shared" si="48"/>
        <v>124.04789893763726</v>
      </c>
      <c r="Y304" s="15">
        <f t="shared" si="49"/>
        <v>126.32524583930899</v>
      </c>
    </row>
    <row r="305" spans="15:25" x14ac:dyDescent="0.35">
      <c r="O305" t="str">
        <f t="shared" si="50"/>
        <v/>
      </c>
      <c r="P305" s="16">
        <f t="shared" si="51"/>
        <v>42095</v>
      </c>
      <c r="Q305" s="15">
        <v>3864.2809999999999</v>
      </c>
      <c r="R305" s="15">
        <v>1783.6890000000001</v>
      </c>
      <c r="S305" s="15">
        <v>5796.8229999999994</v>
      </c>
      <c r="T305" s="15">
        <v>11819.817999999999</v>
      </c>
      <c r="V305" s="15">
        <f t="shared" si="46"/>
        <v>122.69962084636896</v>
      </c>
      <c r="W305" s="15">
        <f t="shared" si="47"/>
        <v>148.9268135877665</v>
      </c>
      <c r="X305" s="15">
        <f t="shared" si="48"/>
        <v>124.41822455331379</v>
      </c>
      <c r="Y305" s="15">
        <f t="shared" si="49"/>
        <v>126.52236472442213</v>
      </c>
    </row>
    <row r="306" spans="15:25" x14ac:dyDescent="0.35">
      <c r="O306" t="str">
        <f t="shared" si="50"/>
        <v/>
      </c>
      <c r="P306" s="16">
        <f t="shared" si="51"/>
        <v>42125</v>
      </c>
      <c r="Q306" s="15">
        <v>3859.1099999999997</v>
      </c>
      <c r="R306" s="15">
        <v>1789.3869999999999</v>
      </c>
      <c r="S306" s="15">
        <v>5812.3469999999998</v>
      </c>
      <c r="T306" s="15">
        <v>11838.157999999999</v>
      </c>
      <c r="V306" s="15">
        <f t="shared" si="46"/>
        <v>122.53542995564528</v>
      </c>
      <c r="W306" s="15">
        <f t="shared" si="47"/>
        <v>149.40256075211136</v>
      </c>
      <c r="X306" s="15">
        <f t="shared" si="48"/>
        <v>124.75141887681922</v>
      </c>
      <c r="Y306" s="15">
        <f t="shared" si="49"/>
        <v>126.71868079029099</v>
      </c>
    </row>
    <row r="307" spans="15:25" x14ac:dyDescent="0.35">
      <c r="O307" t="str">
        <f t="shared" si="50"/>
        <v/>
      </c>
      <c r="P307" s="16">
        <f t="shared" si="51"/>
        <v>42156</v>
      </c>
      <c r="Q307" s="15">
        <v>3856.1530000000002</v>
      </c>
      <c r="R307" s="15">
        <v>1796.6130000000001</v>
      </c>
      <c r="S307" s="15">
        <v>5828.2449999999999</v>
      </c>
      <c r="T307" s="15">
        <v>11860.603999999999</v>
      </c>
      <c r="V307" s="15">
        <f t="shared" si="46"/>
        <v>122.4415385489793</v>
      </c>
      <c r="W307" s="15">
        <f t="shared" si="47"/>
        <v>150.00588630661397</v>
      </c>
      <c r="X307" s="15">
        <f t="shared" si="48"/>
        <v>125.0926404276495</v>
      </c>
      <c r="Y307" s="15">
        <f t="shared" si="49"/>
        <v>126.95894853372023</v>
      </c>
    </row>
    <row r="308" spans="15:25" x14ac:dyDescent="0.35">
      <c r="O308" t="str">
        <f t="shared" si="50"/>
        <v/>
      </c>
      <c r="P308" s="16">
        <f t="shared" si="51"/>
        <v>42186</v>
      </c>
      <c r="Q308" s="15">
        <v>3859.7040000000002</v>
      </c>
      <c r="R308" s="15">
        <v>1804.3000000000002</v>
      </c>
      <c r="S308" s="15">
        <v>5843.2629999999999</v>
      </c>
      <c r="T308" s="15">
        <v>11895.085999999999</v>
      </c>
      <c r="V308" s="15">
        <f t="shared" si="46"/>
        <v>122.55429079283149</v>
      </c>
      <c r="W308" s="15">
        <f t="shared" si="47"/>
        <v>150.64770246181209</v>
      </c>
      <c r="X308" s="15">
        <f t="shared" si="48"/>
        <v>125.41497438477423</v>
      </c>
      <c r="Y308" s="15">
        <f t="shared" si="49"/>
        <v>127.32805270947213</v>
      </c>
    </row>
    <row r="309" spans="15:25" x14ac:dyDescent="0.35">
      <c r="O309" t="str">
        <f t="shared" si="50"/>
        <v/>
      </c>
      <c r="P309" s="16">
        <f t="shared" si="51"/>
        <v>42217</v>
      </c>
      <c r="Q309" s="15">
        <v>3854.1660000000002</v>
      </c>
      <c r="R309" s="15">
        <v>1808.4190000000001</v>
      </c>
      <c r="S309" s="15">
        <v>5848.7120000000004</v>
      </c>
      <c r="T309" s="15">
        <v>11898.516</v>
      </c>
      <c r="V309" s="15">
        <f t="shared" si="46"/>
        <v>122.37844682593386</v>
      </c>
      <c r="W309" s="15">
        <f t="shared" si="47"/>
        <v>150.9916130567465</v>
      </c>
      <c r="X309" s="15">
        <f t="shared" si="48"/>
        <v>125.53192722352591</v>
      </c>
      <c r="Y309" s="15">
        <f t="shared" si="49"/>
        <v>127.36476830957737</v>
      </c>
    </row>
    <row r="310" spans="15:25" x14ac:dyDescent="0.35">
      <c r="O310" t="str">
        <f t="shared" si="50"/>
        <v/>
      </c>
      <c r="P310" s="16">
        <f t="shared" si="51"/>
        <v>42248</v>
      </c>
      <c r="Q310" s="15">
        <v>3846.6439999999998</v>
      </c>
      <c r="R310" s="15">
        <v>1816.1830000000002</v>
      </c>
      <c r="S310" s="15">
        <v>5861.317</v>
      </c>
      <c r="T310" s="15">
        <v>11911.091</v>
      </c>
      <c r="V310" s="15">
        <f t="shared" si="46"/>
        <v>122.13960639274424</v>
      </c>
      <c r="W310" s="15">
        <f t="shared" si="47"/>
        <v>151.63985822767901</v>
      </c>
      <c r="X310" s="15">
        <f t="shared" si="48"/>
        <v>125.80247054018305</v>
      </c>
      <c r="Y310" s="15">
        <f t="shared" si="49"/>
        <v>127.49937433620231</v>
      </c>
    </row>
    <row r="311" spans="15:25" x14ac:dyDescent="0.35">
      <c r="O311" t="str">
        <f t="shared" si="50"/>
        <v/>
      </c>
      <c r="P311" s="16">
        <f t="shared" si="51"/>
        <v>42278</v>
      </c>
      <c r="Q311" s="15">
        <v>3845.5309999999999</v>
      </c>
      <c r="R311" s="15">
        <v>1820.7010000000002</v>
      </c>
      <c r="S311" s="15">
        <v>5873.2879999999996</v>
      </c>
      <c r="T311" s="15">
        <v>11929.769</v>
      </c>
      <c r="V311" s="15">
        <f t="shared" si="46"/>
        <v>122.10426613720846</v>
      </c>
      <c r="W311" s="15">
        <f t="shared" si="47"/>
        <v>152.01708281323712</v>
      </c>
      <c r="X311" s="15">
        <f t="shared" si="48"/>
        <v>126.05940620410236</v>
      </c>
      <c r="Y311" s="15">
        <f t="shared" si="49"/>
        <v>127.69930844079873</v>
      </c>
    </row>
    <row r="312" spans="15:25" x14ac:dyDescent="0.35">
      <c r="O312" t="str">
        <f t="shared" si="50"/>
        <v/>
      </c>
      <c r="P312" s="16">
        <f t="shared" si="51"/>
        <v>42309</v>
      </c>
      <c r="Q312" s="15">
        <v>3836.7510000000002</v>
      </c>
      <c r="R312" s="15">
        <v>1820.423</v>
      </c>
      <c r="S312" s="15">
        <v>5873.6879999999992</v>
      </c>
      <c r="T312" s="15">
        <v>11920.537</v>
      </c>
      <c r="V312" s="15">
        <f t="shared" si="46"/>
        <v>121.8254813720656</v>
      </c>
      <c r="W312" s="15">
        <f t="shared" si="47"/>
        <v>151.99387156162462</v>
      </c>
      <c r="X312" s="15">
        <f t="shared" si="48"/>
        <v>126.0679914739685</v>
      </c>
      <c r="Y312" s="15">
        <f t="shared" si="49"/>
        <v>127.6004867439557</v>
      </c>
    </row>
    <row r="313" spans="15:25" x14ac:dyDescent="0.35">
      <c r="O313" t="str">
        <f t="shared" si="50"/>
        <v/>
      </c>
      <c r="P313" s="16">
        <f t="shared" si="51"/>
        <v>42339</v>
      </c>
      <c r="Q313" s="15">
        <v>3842.1979999999999</v>
      </c>
      <c r="R313" s="15">
        <v>1823.8870000000002</v>
      </c>
      <c r="S313" s="15">
        <v>5884.4970000000003</v>
      </c>
      <c r="T313" s="15">
        <v>11944.236000000001</v>
      </c>
      <c r="V313" s="15">
        <f t="shared" si="46"/>
        <v>121.9984358841081</v>
      </c>
      <c r="W313" s="15">
        <f t="shared" si="47"/>
        <v>152.28309377596133</v>
      </c>
      <c r="X313" s="15">
        <f t="shared" si="48"/>
        <v>126.29998692892666</v>
      </c>
      <c r="Y313" s="15">
        <f t="shared" si="49"/>
        <v>127.85416692089278</v>
      </c>
    </row>
    <row r="314" spans="15:25" x14ac:dyDescent="0.35">
      <c r="O314" t="str">
        <f t="shared" si="50"/>
        <v/>
      </c>
      <c r="P314" s="16">
        <f t="shared" si="51"/>
        <v>42370</v>
      </c>
      <c r="Q314" s="15">
        <v>3836.4830000000002</v>
      </c>
      <c r="R314" s="15">
        <v>1828.5159999999998</v>
      </c>
      <c r="S314" s="15">
        <v>5900.6949999999988</v>
      </c>
      <c r="T314" s="15">
        <v>11963.668</v>
      </c>
      <c r="V314" s="15">
        <f t="shared" si="46"/>
        <v>121.81697176875599</v>
      </c>
      <c r="W314" s="15">
        <f t="shared" si="47"/>
        <v>152.66958616342222</v>
      </c>
      <c r="X314" s="15">
        <f t="shared" si="48"/>
        <v>126.6476474321565</v>
      </c>
      <c r="Y314" s="15">
        <f t="shared" si="49"/>
        <v>128.06217203495839</v>
      </c>
    </row>
    <row r="315" spans="15:25" x14ac:dyDescent="0.35">
      <c r="O315" t="str">
        <f t="shared" si="50"/>
        <v/>
      </c>
      <c r="P315" s="16">
        <f t="shared" si="51"/>
        <v>42401</v>
      </c>
      <c r="Q315" s="15">
        <v>3827.1440000000002</v>
      </c>
      <c r="R315" s="15">
        <v>1832.096</v>
      </c>
      <c r="S315" s="15">
        <v>5907.7150000000001</v>
      </c>
      <c r="T315" s="15">
        <v>11966.005999999999</v>
      </c>
      <c r="V315" s="15">
        <f t="shared" si="46"/>
        <v>121.52043749521732</v>
      </c>
      <c r="W315" s="15">
        <f t="shared" si="47"/>
        <v>152.96849364821597</v>
      </c>
      <c r="X315" s="15">
        <f t="shared" si="48"/>
        <v>126.79831891830753</v>
      </c>
      <c r="Y315" s="15">
        <f t="shared" si="49"/>
        <v>128.08719858686686</v>
      </c>
    </row>
    <row r="316" spans="15:25" x14ac:dyDescent="0.35">
      <c r="O316" t="str">
        <f t="shared" si="50"/>
        <v/>
      </c>
      <c r="P316" s="16">
        <f t="shared" si="51"/>
        <v>42430</v>
      </c>
      <c r="Q316" s="15">
        <v>3814.0619999999999</v>
      </c>
      <c r="R316" s="15">
        <v>1829.114</v>
      </c>
      <c r="S316" s="15">
        <v>5915.213999999999</v>
      </c>
      <c r="T316" s="15">
        <v>11955.44</v>
      </c>
      <c r="V316" s="15">
        <f t="shared" ref="V316:V379" si="52">(Q316/Q$122)*100</f>
        <v>121.10505454560464</v>
      </c>
      <c r="W316" s="15">
        <f t="shared" ref="W316:W379" si="53">(R316/R$122)*100</f>
        <v>152.71951540250234</v>
      </c>
      <c r="X316" s="15">
        <f t="shared" ref="X316:X379" si="54">(S316/S$122)*100</f>
        <v>126.95927126512323</v>
      </c>
      <c r="Y316" s="15">
        <f t="shared" ref="Y316:Y379" si="55">(T316/T$122)*100</f>
        <v>127.97409741173217</v>
      </c>
    </row>
    <row r="317" spans="15:25" x14ac:dyDescent="0.35">
      <c r="O317" t="str">
        <f t="shared" si="50"/>
        <v/>
      </c>
      <c r="P317" s="16">
        <f t="shared" si="51"/>
        <v>42461</v>
      </c>
      <c r="Q317" s="15">
        <v>3818.5450000000001</v>
      </c>
      <c r="R317" s="15">
        <v>1835.1739999999998</v>
      </c>
      <c r="S317" s="15">
        <v>5933.0529999999999</v>
      </c>
      <c r="T317" s="15">
        <v>11989.852999999999</v>
      </c>
      <c r="V317" s="15">
        <f t="shared" si="52"/>
        <v>121.24739988753355</v>
      </c>
      <c r="W317" s="15">
        <f t="shared" si="53"/>
        <v>153.22548729016984</v>
      </c>
      <c r="X317" s="15">
        <f t="shared" si="54"/>
        <v>127.34215283797903</v>
      </c>
      <c r="Y317" s="15">
        <f t="shared" si="55"/>
        <v>128.34246299377932</v>
      </c>
    </row>
    <row r="318" spans="15:25" x14ac:dyDescent="0.35">
      <c r="O318" t="str">
        <f t="shared" si="50"/>
        <v/>
      </c>
      <c r="P318" s="16">
        <f t="shared" si="51"/>
        <v>42491</v>
      </c>
      <c r="Q318" s="15">
        <v>3805.7950000000001</v>
      </c>
      <c r="R318" s="15">
        <v>1834.6349999999998</v>
      </c>
      <c r="S318" s="15">
        <v>5941.21</v>
      </c>
      <c r="T318" s="15">
        <v>11987.700999999999</v>
      </c>
      <c r="V318" s="15">
        <f t="shared" si="52"/>
        <v>120.8425586853044</v>
      </c>
      <c r="W318" s="15">
        <f t="shared" si="53"/>
        <v>153.18048418002911</v>
      </c>
      <c r="X318" s="15">
        <f t="shared" si="54"/>
        <v>127.51722795372456</v>
      </c>
      <c r="Y318" s="15">
        <f t="shared" si="55"/>
        <v>128.31942743359667</v>
      </c>
    </row>
    <row r="319" spans="15:25" x14ac:dyDescent="0.35">
      <c r="O319" t="str">
        <f t="shared" si="50"/>
        <v/>
      </c>
      <c r="P319" s="16">
        <f t="shared" si="51"/>
        <v>42522</v>
      </c>
      <c r="Q319" s="15">
        <v>3796.9460000000004</v>
      </c>
      <c r="R319" s="15">
        <v>1834.6970000000001</v>
      </c>
      <c r="S319" s="15">
        <v>5945.2719999999999</v>
      </c>
      <c r="T319" s="15">
        <v>11980.489</v>
      </c>
      <c r="V319" s="15">
        <f t="shared" si="52"/>
        <v>120.56158301483183</v>
      </c>
      <c r="W319" s="15">
        <f t="shared" si="53"/>
        <v>153.185660790101</v>
      </c>
      <c r="X319" s="15">
        <f t="shared" si="54"/>
        <v>127.60441136921534</v>
      </c>
      <c r="Y319" s="15">
        <f t="shared" si="55"/>
        <v>128.24222833506636</v>
      </c>
    </row>
    <row r="320" spans="15:25" x14ac:dyDescent="0.35">
      <c r="O320" t="str">
        <f t="shared" si="50"/>
        <v>'16</v>
      </c>
      <c r="P320" s="16">
        <f t="shared" si="51"/>
        <v>42552</v>
      </c>
      <c r="Q320" s="15">
        <v>3811.6850000000004</v>
      </c>
      <c r="R320" s="15">
        <v>1838.5210000000002</v>
      </c>
      <c r="S320" s="15">
        <v>5972.0169999999998</v>
      </c>
      <c r="T320" s="15">
        <v>12028.433999999999</v>
      </c>
      <c r="V320" s="15">
        <f t="shared" si="52"/>
        <v>121.0295794446087</v>
      </c>
      <c r="W320" s="15">
        <f t="shared" si="53"/>
        <v>153.50494074033875</v>
      </c>
      <c r="X320" s="15">
        <f t="shared" si="54"/>
        <v>128.17844397564104</v>
      </c>
      <c r="Y320" s="15">
        <f t="shared" si="55"/>
        <v>128.75544391729551</v>
      </c>
    </row>
    <row r="321" spans="15:25" x14ac:dyDescent="0.35">
      <c r="O321" t="str">
        <f t="shared" si="50"/>
        <v/>
      </c>
      <c r="P321" s="16">
        <f t="shared" si="51"/>
        <v>42583</v>
      </c>
      <c r="Q321" s="15">
        <v>3805.4760000000006</v>
      </c>
      <c r="R321" s="15">
        <v>1841.8979999999999</v>
      </c>
      <c r="S321" s="15">
        <v>5981.9780000000001</v>
      </c>
      <c r="T321" s="15">
        <v>12036.718999999999</v>
      </c>
      <c r="V321" s="15">
        <f t="shared" si="52"/>
        <v>120.8324297171859</v>
      </c>
      <c r="W321" s="15">
        <f t="shared" si="53"/>
        <v>153.78689900183269</v>
      </c>
      <c r="X321" s="15">
        <f t="shared" si="54"/>
        <v>128.39223865848294</v>
      </c>
      <c r="Y321" s="15">
        <f t="shared" si="55"/>
        <v>128.84412868314737</v>
      </c>
    </row>
    <row r="322" spans="15:25" x14ac:dyDescent="0.35">
      <c r="O322" t="str">
        <f t="shared" ref="O322:O385" si="56">IF(MONTH(P322)=7, IF(MOD(YEAR(P322), 2)=0, _xlfn.CONCAT("'", RIGHT(YEAR(P322), 2)), ""), "")</f>
        <v/>
      </c>
      <c r="P322" s="16">
        <f t="shared" si="51"/>
        <v>42614</v>
      </c>
      <c r="Q322" s="15">
        <v>3818.01</v>
      </c>
      <c r="R322" s="15">
        <v>1849.7940000000001</v>
      </c>
      <c r="S322" s="15">
        <v>5993.6170000000002</v>
      </c>
      <c r="T322" s="15">
        <v>12074.681</v>
      </c>
      <c r="V322" s="15">
        <f t="shared" si="52"/>
        <v>121.2304124331655</v>
      </c>
      <c r="W322" s="15">
        <f t="shared" si="53"/>
        <v>154.44616534259558</v>
      </c>
      <c r="X322" s="15">
        <f t="shared" si="54"/>
        <v>128.64204854841333</v>
      </c>
      <c r="Y322" s="15">
        <f t="shared" si="55"/>
        <v>129.25048367183405</v>
      </c>
    </row>
    <row r="323" spans="15:25" x14ac:dyDescent="0.35">
      <c r="O323" t="str">
        <f t="shared" si="56"/>
        <v/>
      </c>
      <c r="P323" s="16">
        <f t="shared" si="51"/>
        <v>42644</v>
      </c>
      <c r="Q323" s="15">
        <v>3804.7969999999996</v>
      </c>
      <c r="R323" s="15">
        <v>1846.2739999999999</v>
      </c>
      <c r="S323" s="15">
        <v>5996.1289999999999</v>
      </c>
      <c r="T323" s="15">
        <v>12061.428</v>
      </c>
      <c r="V323" s="15">
        <f t="shared" si="52"/>
        <v>120.81086993865146</v>
      </c>
      <c r="W323" s="15">
        <f t="shared" si="53"/>
        <v>154.15226748045202</v>
      </c>
      <c r="X323" s="15">
        <f t="shared" si="54"/>
        <v>128.69596404317275</v>
      </c>
      <c r="Y323" s="15">
        <f t="shared" si="55"/>
        <v>129.10862015924081</v>
      </c>
    </row>
    <row r="324" spans="15:25" x14ac:dyDescent="0.35">
      <c r="O324" t="str">
        <f t="shared" si="56"/>
        <v/>
      </c>
      <c r="P324" s="16">
        <f t="shared" ref="P324:P387" si="57">EDATE(P323, 1)</f>
        <v>42675</v>
      </c>
      <c r="Q324" s="15">
        <v>3807.0839999999998</v>
      </c>
      <c r="R324" s="15">
        <v>1849.73</v>
      </c>
      <c r="S324" s="15">
        <v>6004.5289999999995</v>
      </c>
      <c r="T324" s="15">
        <v>12072.464</v>
      </c>
      <c r="V324" s="15">
        <f t="shared" si="52"/>
        <v>120.88348733704348</v>
      </c>
      <c r="W324" s="15">
        <f t="shared" si="53"/>
        <v>154.44082174510206</v>
      </c>
      <c r="X324" s="15">
        <f t="shared" si="54"/>
        <v>128.87625471036199</v>
      </c>
      <c r="Y324" s="15">
        <f t="shared" si="55"/>
        <v>129.22675233497301</v>
      </c>
    </row>
    <row r="325" spans="15:25" x14ac:dyDescent="0.35">
      <c r="O325" t="str">
        <f t="shared" si="56"/>
        <v/>
      </c>
      <c r="P325" s="16">
        <f t="shared" si="57"/>
        <v>42705</v>
      </c>
      <c r="Q325" s="15">
        <v>3809.1300000000006</v>
      </c>
      <c r="R325" s="15">
        <v>1850.7590000000002</v>
      </c>
      <c r="S325" s="15">
        <v>6017.2820000000011</v>
      </c>
      <c r="T325" s="15">
        <v>12091.804</v>
      </c>
      <c r="V325" s="15">
        <f t="shared" si="52"/>
        <v>120.94845244290711</v>
      </c>
      <c r="W325" s="15">
        <f t="shared" si="53"/>
        <v>154.52673677355256</v>
      </c>
      <c r="X325" s="15">
        <f t="shared" si="54"/>
        <v>129.14997457686965</v>
      </c>
      <c r="Y325" s="15">
        <f t="shared" si="55"/>
        <v>129.43377265743231</v>
      </c>
    </row>
    <row r="326" spans="15:25" x14ac:dyDescent="0.35">
      <c r="O326" t="str">
        <f t="shared" si="56"/>
        <v/>
      </c>
      <c r="P326" s="16">
        <f t="shared" si="57"/>
        <v>42736</v>
      </c>
      <c r="Q326" s="15">
        <v>3825.0219999999999</v>
      </c>
      <c r="R326" s="15">
        <v>1857.961</v>
      </c>
      <c r="S326" s="15">
        <v>6030.2730000000001</v>
      </c>
      <c r="T326" s="15">
        <v>12126.625</v>
      </c>
      <c r="V326" s="15">
        <f t="shared" si="52"/>
        <v>121.45305921826592</v>
      </c>
      <c r="W326" s="15">
        <f t="shared" si="53"/>
        <v>155.12805847899509</v>
      </c>
      <c r="X326" s="15">
        <f t="shared" si="54"/>
        <v>129.42880267894762</v>
      </c>
      <c r="Y326" s="15">
        <f t="shared" si="55"/>
        <v>129.80650557616841</v>
      </c>
    </row>
    <row r="327" spans="15:25" x14ac:dyDescent="0.35">
      <c r="O327" t="str">
        <f t="shared" si="56"/>
        <v/>
      </c>
      <c r="P327" s="16">
        <f t="shared" si="57"/>
        <v>42767</v>
      </c>
      <c r="Q327" s="15">
        <v>3833.1320000000001</v>
      </c>
      <c r="R327" s="15">
        <v>1860.097</v>
      </c>
      <c r="S327" s="15">
        <v>6035.2919999999995</v>
      </c>
      <c r="T327" s="15">
        <v>12142.466</v>
      </c>
      <c r="V327" s="15">
        <f t="shared" si="52"/>
        <v>121.71056997513483</v>
      </c>
      <c r="W327" s="15">
        <f t="shared" si="53"/>
        <v>155.30640104534126</v>
      </c>
      <c r="X327" s="15">
        <f t="shared" si="54"/>
        <v>129.53652635259317</v>
      </c>
      <c r="Y327" s="15">
        <f t="shared" si="55"/>
        <v>129.97607170481771</v>
      </c>
    </row>
    <row r="328" spans="15:25" x14ac:dyDescent="0.35">
      <c r="O328" t="str">
        <f t="shared" si="56"/>
        <v/>
      </c>
      <c r="P328" s="16">
        <f t="shared" si="57"/>
        <v>42795</v>
      </c>
      <c r="Q328" s="15">
        <v>3852.087</v>
      </c>
      <c r="R328" s="15">
        <v>1868.299</v>
      </c>
      <c r="S328" s="15">
        <v>6046.0680000000002</v>
      </c>
      <c r="T328" s="15">
        <v>12181.791999999999</v>
      </c>
      <c r="V328" s="15">
        <f t="shared" si="52"/>
        <v>122.31243389578212</v>
      </c>
      <c r="W328" s="15">
        <f t="shared" si="53"/>
        <v>155.99121646162004</v>
      </c>
      <c r="X328" s="15">
        <f t="shared" si="54"/>
        <v>129.76781352278738</v>
      </c>
      <c r="Y328" s="15">
        <f t="shared" si="55"/>
        <v>130.39702729949377</v>
      </c>
    </row>
    <row r="329" spans="15:25" x14ac:dyDescent="0.35">
      <c r="O329" t="str">
        <f t="shared" si="56"/>
        <v/>
      </c>
      <c r="P329" s="16">
        <f t="shared" si="57"/>
        <v>42826</v>
      </c>
      <c r="Q329" s="15">
        <v>3851.2330000000002</v>
      </c>
      <c r="R329" s="15">
        <v>1869.376</v>
      </c>
      <c r="S329" s="15">
        <v>6055.3419999999996</v>
      </c>
      <c r="T329" s="15">
        <v>12190.578</v>
      </c>
      <c r="V329" s="15">
        <f t="shared" si="52"/>
        <v>122.28531747329558</v>
      </c>
      <c r="W329" s="15">
        <f t="shared" si="53"/>
        <v>156.08113918819066</v>
      </c>
      <c r="X329" s="15">
        <f t="shared" si="54"/>
        <v>129.96686300463415</v>
      </c>
      <c r="Y329" s="15">
        <f t="shared" si="55"/>
        <v>130.49107489789745</v>
      </c>
    </row>
    <row r="330" spans="15:25" x14ac:dyDescent="0.35">
      <c r="O330" t="str">
        <f t="shared" si="56"/>
        <v/>
      </c>
      <c r="P330" s="16">
        <f t="shared" si="57"/>
        <v>42856</v>
      </c>
      <c r="Q330" s="15">
        <v>3868.0729999999999</v>
      </c>
      <c r="R330" s="15">
        <v>1875.646</v>
      </c>
      <c r="S330" s="15">
        <v>6056.7020000000002</v>
      </c>
      <c r="T330" s="15">
        <v>12213.353999999999</v>
      </c>
      <c r="V330" s="15">
        <f t="shared" si="52"/>
        <v>122.82002538274959</v>
      </c>
      <c r="W330" s="15">
        <f t="shared" si="53"/>
        <v>156.60464475513382</v>
      </c>
      <c r="X330" s="15">
        <f t="shared" si="54"/>
        <v>129.99605292217908</v>
      </c>
      <c r="Y330" s="15">
        <f t="shared" si="55"/>
        <v>130.73487504600155</v>
      </c>
    </row>
    <row r="331" spans="15:25" x14ac:dyDescent="0.35">
      <c r="O331" t="str">
        <f t="shared" si="56"/>
        <v/>
      </c>
      <c r="P331" s="16">
        <f t="shared" si="57"/>
        <v>42887</v>
      </c>
      <c r="Q331" s="15">
        <v>3884.3330000000001</v>
      </c>
      <c r="R331" s="15">
        <v>1881.2649999999999</v>
      </c>
      <c r="S331" s="15">
        <v>6064.4800000000005</v>
      </c>
      <c r="T331" s="15">
        <v>12243.447</v>
      </c>
      <c r="V331" s="15">
        <f t="shared" si="52"/>
        <v>123.33631698653356</v>
      </c>
      <c r="W331" s="15">
        <f t="shared" si="53"/>
        <v>157.07379591632261</v>
      </c>
      <c r="X331" s="15">
        <f t="shared" si="54"/>
        <v>130.16299349472641</v>
      </c>
      <c r="Y331" s="15">
        <f t="shared" si="55"/>
        <v>131.05699823957798</v>
      </c>
    </row>
    <row r="332" spans="15:25" x14ac:dyDescent="0.35">
      <c r="O332" t="str">
        <f t="shared" si="56"/>
        <v/>
      </c>
      <c r="P332" s="16">
        <f t="shared" si="57"/>
        <v>42917</v>
      </c>
      <c r="Q332" s="15">
        <v>3885.1109999999999</v>
      </c>
      <c r="R332" s="15">
        <v>1883.412</v>
      </c>
      <c r="S332" s="15">
        <v>6048.1570000000002</v>
      </c>
      <c r="T332" s="15">
        <v>12228.075999999999</v>
      </c>
      <c r="V332" s="15">
        <f t="shared" si="52"/>
        <v>123.36102023793232</v>
      </c>
      <c r="W332" s="15">
        <f t="shared" si="53"/>
        <v>157.25305691348802</v>
      </c>
      <c r="X332" s="15">
        <f t="shared" si="54"/>
        <v>129.81265009466335</v>
      </c>
      <c r="Y332" s="15">
        <f t="shared" si="55"/>
        <v>130.89246311152615</v>
      </c>
    </row>
    <row r="333" spans="15:25" x14ac:dyDescent="0.35">
      <c r="O333" t="str">
        <f t="shared" si="56"/>
        <v/>
      </c>
      <c r="P333" s="16">
        <f t="shared" si="57"/>
        <v>42948</v>
      </c>
      <c r="Q333" s="15">
        <v>3891.4820000000004</v>
      </c>
      <c r="R333" s="15">
        <v>1887.5910000000001</v>
      </c>
      <c r="S333" s="15">
        <v>6049.3249999999998</v>
      </c>
      <c r="T333" s="15">
        <v>12241.689</v>
      </c>
      <c r="V333" s="15">
        <f t="shared" si="52"/>
        <v>123.56331383004229</v>
      </c>
      <c r="W333" s="15">
        <f t="shared" si="53"/>
        <v>157.60197713107263</v>
      </c>
      <c r="X333" s="15">
        <f t="shared" si="54"/>
        <v>129.83771908267252</v>
      </c>
      <c r="Y333" s="15">
        <f t="shared" si="55"/>
        <v>131.03818015649196</v>
      </c>
    </row>
    <row r="334" spans="15:25" x14ac:dyDescent="0.35">
      <c r="O334" t="str">
        <f t="shared" si="56"/>
        <v/>
      </c>
      <c r="P334" s="16">
        <f t="shared" si="57"/>
        <v>42979</v>
      </c>
      <c r="Q334" s="15">
        <v>3913.3710000000001</v>
      </c>
      <c r="R334" s="15">
        <v>1884.2090000000001</v>
      </c>
      <c r="S334" s="15">
        <v>6047.8270000000002</v>
      </c>
      <c r="T334" s="15">
        <v>12261.442999999999</v>
      </c>
      <c r="V334" s="15">
        <f t="shared" si="52"/>
        <v>124.25833885557903</v>
      </c>
      <c r="W334" s="15">
        <f t="shared" si="53"/>
        <v>157.31960140102447</v>
      </c>
      <c r="X334" s="15">
        <f t="shared" si="54"/>
        <v>129.80556724702379</v>
      </c>
      <c r="Y334" s="15">
        <f t="shared" si="55"/>
        <v>131.24963204117969</v>
      </c>
    </row>
    <row r="335" spans="15:25" x14ac:dyDescent="0.35">
      <c r="O335" t="str">
        <f t="shared" si="56"/>
        <v/>
      </c>
      <c r="P335" s="16">
        <f t="shared" si="57"/>
        <v>43009</v>
      </c>
      <c r="Q335" s="15">
        <v>3920.759</v>
      </c>
      <c r="R335" s="15">
        <v>1892.0739999999998</v>
      </c>
      <c r="S335" s="15">
        <v>6063.924</v>
      </c>
      <c r="T335" s="15">
        <v>12291.907999999999</v>
      </c>
      <c r="V335" s="15">
        <f t="shared" si="52"/>
        <v>124.49292448711384</v>
      </c>
      <c r="W335" s="15">
        <f t="shared" si="53"/>
        <v>157.97627943675144</v>
      </c>
      <c r="X335" s="15">
        <f t="shared" si="54"/>
        <v>130.15105996961248</v>
      </c>
      <c r="Y335" s="15">
        <f t="shared" si="55"/>
        <v>131.57573721820776</v>
      </c>
    </row>
    <row r="336" spans="15:25" x14ac:dyDescent="0.35">
      <c r="O336" t="str">
        <f t="shared" si="56"/>
        <v/>
      </c>
      <c r="P336" s="16">
        <f t="shared" si="57"/>
        <v>43040</v>
      </c>
      <c r="Q336" s="15">
        <v>3931.4270000000006</v>
      </c>
      <c r="R336" s="15">
        <v>1898.1949999999999</v>
      </c>
      <c r="S336" s="15">
        <v>6070.5560000000005</v>
      </c>
      <c r="T336" s="15">
        <v>12316.641</v>
      </c>
      <c r="V336" s="15">
        <f t="shared" si="52"/>
        <v>124.83165750243781</v>
      </c>
      <c r="W336" s="15">
        <f t="shared" si="53"/>
        <v>158.48734444078002</v>
      </c>
      <c r="X336" s="15">
        <f t="shared" si="54"/>
        <v>130.29340374399331</v>
      </c>
      <c r="Y336" s="15">
        <f t="shared" si="55"/>
        <v>131.84048559645939</v>
      </c>
    </row>
    <row r="337" spans="15:25" x14ac:dyDescent="0.35">
      <c r="O337" t="str">
        <f t="shared" si="56"/>
        <v/>
      </c>
      <c r="P337" s="16">
        <f t="shared" si="57"/>
        <v>43070</v>
      </c>
      <c r="Q337" s="15">
        <v>3938.7479999999996</v>
      </c>
      <c r="R337" s="15">
        <v>1904.8420000000001</v>
      </c>
      <c r="S337" s="15">
        <v>6079.079999999999</v>
      </c>
      <c r="T337" s="15">
        <v>12342.019</v>
      </c>
      <c r="V337" s="15">
        <f t="shared" si="52"/>
        <v>125.06411573314517</v>
      </c>
      <c r="W337" s="15">
        <f t="shared" si="53"/>
        <v>159.04232713670845</v>
      </c>
      <c r="X337" s="15">
        <f t="shared" si="54"/>
        <v>130.47635584484101</v>
      </c>
      <c r="Y337" s="15">
        <f t="shared" si="55"/>
        <v>132.11213822021185</v>
      </c>
    </row>
    <row r="338" spans="15:25" x14ac:dyDescent="0.35">
      <c r="O338" t="str">
        <f t="shared" si="56"/>
        <v/>
      </c>
      <c r="P338" s="16">
        <f t="shared" si="57"/>
        <v>43101</v>
      </c>
      <c r="Q338" s="15">
        <v>3939.8159999999998</v>
      </c>
      <c r="R338" s="15">
        <v>1910.3700000000001</v>
      </c>
      <c r="S338" s="15">
        <v>6082.2289999999994</v>
      </c>
      <c r="T338" s="15">
        <v>12351.630999999999</v>
      </c>
      <c r="V338" s="15">
        <f t="shared" si="52"/>
        <v>125.09802713737896</v>
      </c>
      <c r="W338" s="15">
        <f t="shared" si="53"/>
        <v>159.50388037021114</v>
      </c>
      <c r="X338" s="15">
        <f t="shared" si="54"/>
        <v>130.54394338186231</v>
      </c>
      <c r="Y338" s="15">
        <f t="shared" si="55"/>
        <v>132.21502753455923</v>
      </c>
    </row>
    <row r="339" spans="15:25" x14ac:dyDescent="0.35">
      <c r="O339" t="str">
        <f t="shared" si="56"/>
        <v/>
      </c>
      <c r="P339" s="16">
        <f t="shared" si="57"/>
        <v>43132</v>
      </c>
      <c r="Q339" s="15">
        <v>3963.4260000000004</v>
      </c>
      <c r="R339" s="15">
        <v>1915.5540000000001</v>
      </c>
      <c r="S339" s="15">
        <v>6094.1629999999996</v>
      </c>
      <c r="T339" s="15">
        <v>12394.486000000001</v>
      </c>
      <c r="V339" s="15">
        <f t="shared" si="52"/>
        <v>125.84769778715388</v>
      </c>
      <c r="W339" s="15">
        <f t="shared" si="53"/>
        <v>159.93671176718615</v>
      </c>
      <c r="X339" s="15">
        <f t="shared" si="54"/>
        <v>130.80008490831898</v>
      </c>
      <c r="Y339" s="15">
        <f t="shared" si="55"/>
        <v>132.67375845074298</v>
      </c>
    </row>
    <row r="340" spans="15:25" x14ac:dyDescent="0.35">
      <c r="O340" t="str">
        <f t="shared" si="56"/>
        <v/>
      </c>
      <c r="P340" s="16">
        <f t="shared" si="57"/>
        <v>43160</v>
      </c>
      <c r="Q340" s="15">
        <v>3984.04</v>
      </c>
      <c r="R340" s="15">
        <v>1923.8760000000002</v>
      </c>
      <c r="S340" s="15">
        <v>6107.3759999999993</v>
      </c>
      <c r="T340" s="15">
        <v>12437.136</v>
      </c>
      <c r="V340" s="15">
        <f t="shared" si="52"/>
        <v>126.5022386924677</v>
      </c>
      <c r="W340" s="15">
        <f t="shared" si="53"/>
        <v>160.63154642876526</v>
      </c>
      <c r="X340" s="15">
        <f t="shared" si="54"/>
        <v>131.08367783517269</v>
      </c>
      <c r="Y340" s="15">
        <f t="shared" si="55"/>
        <v>133.13029499432568</v>
      </c>
    </row>
    <row r="341" spans="15:25" x14ac:dyDescent="0.35">
      <c r="O341" t="str">
        <f t="shared" si="56"/>
        <v/>
      </c>
      <c r="P341" s="16">
        <f t="shared" si="57"/>
        <v>43191</v>
      </c>
      <c r="Q341" s="15">
        <v>3991.3590000000004</v>
      </c>
      <c r="R341" s="15">
        <v>1925.4259999999999</v>
      </c>
      <c r="S341" s="15">
        <v>6106.915</v>
      </c>
      <c r="T341" s="15">
        <v>12448.734</v>
      </c>
      <c r="V341" s="15">
        <f t="shared" si="52"/>
        <v>126.73463341867281</v>
      </c>
      <c r="W341" s="15">
        <f t="shared" si="53"/>
        <v>160.76096168056142</v>
      </c>
      <c r="X341" s="15">
        <f t="shared" si="54"/>
        <v>131.07378331165199</v>
      </c>
      <c r="Y341" s="15">
        <f t="shared" si="55"/>
        <v>133.25444296226172</v>
      </c>
    </row>
    <row r="342" spans="15:25" x14ac:dyDescent="0.35">
      <c r="O342" t="str">
        <f t="shared" si="56"/>
        <v/>
      </c>
      <c r="P342" s="16">
        <f t="shared" si="57"/>
        <v>43221</v>
      </c>
      <c r="Q342" s="15">
        <v>4011.8139999999999</v>
      </c>
      <c r="R342" s="15">
        <v>1930.48</v>
      </c>
      <c r="S342" s="15">
        <v>6119.0770000000002</v>
      </c>
      <c r="T342" s="15">
        <v>12486.306</v>
      </c>
      <c r="V342" s="15">
        <f t="shared" si="52"/>
        <v>127.38412571605295</v>
      </c>
      <c r="W342" s="15">
        <f t="shared" si="53"/>
        <v>161.18293889512773</v>
      </c>
      <c r="X342" s="15">
        <f t="shared" si="54"/>
        <v>131.33481844193238</v>
      </c>
      <c r="Y342" s="15">
        <f t="shared" si="55"/>
        <v>133.65662329087812</v>
      </c>
    </row>
    <row r="343" spans="15:25" x14ac:dyDescent="0.35">
      <c r="O343" t="str">
        <f t="shared" si="56"/>
        <v/>
      </c>
      <c r="P343" s="16">
        <f t="shared" si="57"/>
        <v>43252</v>
      </c>
      <c r="Q343" s="15">
        <v>4033.4519999999998</v>
      </c>
      <c r="R343" s="15">
        <v>1937.537</v>
      </c>
      <c r="S343" s="15">
        <v>6128.6419999999989</v>
      </c>
      <c r="T343" s="15">
        <v>12526.501</v>
      </c>
      <c r="V343" s="15">
        <f t="shared" si="52"/>
        <v>128.07118092654974</v>
      </c>
      <c r="W343" s="15">
        <f t="shared" si="53"/>
        <v>161.77215401249902</v>
      </c>
      <c r="X343" s="15">
        <f t="shared" si="54"/>
        <v>131.54011370760674</v>
      </c>
      <c r="Y343" s="15">
        <f t="shared" si="55"/>
        <v>134.08688088453127</v>
      </c>
    </row>
    <row r="344" spans="15:25" x14ac:dyDescent="0.35">
      <c r="O344" t="str">
        <f t="shared" si="56"/>
        <v>'18</v>
      </c>
      <c r="P344" s="16">
        <f t="shared" si="57"/>
        <v>43282</v>
      </c>
      <c r="Q344" s="15">
        <v>4043.1940000000004</v>
      </c>
      <c r="R344" s="15">
        <v>1941.357</v>
      </c>
      <c r="S344" s="15">
        <v>6134.9160000000002</v>
      </c>
      <c r="T344" s="15">
        <v>12545.605</v>
      </c>
      <c r="V344" s="15">
        <f t="shared" si="52"/>
        <v>128.38051135730396</v>
      </c>
      <c r="W344" s="15">
        <f t="shared" si="53"/>
        <v>162.09109998789341</v>
      </c>
      <c r="X344" s="15">
        <f t="shared" si="54"/>
        <v>131.67477366545739</v>
      </c>
      <c r="Y344" s="15">
        <f t="shared" si="55"/>
        <v>134.29137500243522</v>
      </c>
    </row>
    <row r="345" spans="15:25" x14ac:dyDescent="0.35">
      <c r="O345" t="str">
        <f t="shared" si="56"/>
        <v/>
      </c>
      <c r="P345" s="16">
        <f t="shared" si="57"/>
        <v>43313</v>
      </c>
      <c r="Q345" s="15">
        <v>4059.375</v>
      </c>
      <c r="R345" s="15">
        <v>1951.318</v>
      </c>
      <c r="S345" s="15">
        <v>6140.2469999999994</v>
      </c>
      <c r="T345" s="15">
        <v>12581.535</v>
      </c>
      <c r="V345" s="15">
        <f t="shared" si="52"/>
        <v>128.89429453324666</v>
      </c>
      <c r="W345" s="15">
        <f t="shared" si="53"/>
        <v>162.9227808415331</v>
      </c>
      <c r="X345" s="15">
        <f t="shared" si="54"/>
        <v>131.78919384959852</v>
      </c>
      <c r="Y345" s="15">
        <f t="shared" si="55"/>
        <v>134.67597894173008</v>
      </c>
    </row>
    <row r="346" spans="15:25" x14ac:dyDescent="0.35">
      <c r="O346" t="str">
        <f t="shared" si="56"/>
        <v/>
      </c>
      <c r="P346" s="16">
        <f t="shared" si="57"/>
        <v>43344</v>
      </c>
      <c r="Q346" s="15">
        <v>4068.6049999999996</v>
      </c>
      <c r="R346" s="15">
        <v>1949.4660000000003</v>
      </c>
      <c r="S346" s="15">
        <v>6144.0950000000003</v>
      </c>
      <c r="T346" s="15">
        <v>12592.684999999999</v>
      </c>
      <c r="V346" s="15">
        <f t="shared" si="52"/>
        <v>129.18736781140942</v>
      </c>
      <c r="W346" s="15">
        <f t="shared" si="53"/>
        <v>162.76815048906445</v>
      </c>
      <c r="X346" s="15">
        <f t="shared" si="54"/>
        <v>131.87178414571093</v>
      </c>
      <c r="Y346" s="15">
        <f t="shared" si="55"/>
        <v>134.79533140271363</v>
      </c>
    </row>
    <row r="347" spans="15:25" x14ac:dyDescent="0.35">
      <c r="O347" t="str">
        <f t="shared" si="56"/>
        <v/>
      </c>
      <c r="P347" s="16">
        <f t="shared" si="57"/>
        <v>43374</v>
      </c>
      <c r="Q347" s="15">
        <v>4082.7870000000003</v>
      </c>
      <c r="R347" s="15">
        <v>1957.787</v>
      </c>
      <c r="S347" s="15">
        <v>6138.8490000000002</v>
      </c>
      <c r="T347" s="15">
        <v>12611.204</v>
      </c>
      <c r="V347" s="15">
        <f t="shared" si="52"/>
        <v>129.63767823729285</v>
      </c>
      <c r="W347" s="15">
        <f t="shared" si="53"/>
        <v>163.4629016569327</v>
      </c>
      <c r="X347" s="15">
        <f t="shared" si="54"/>
        <v>131.75918833141634</v>
      </c>
      <c r="Y347" s="15">
        <f t="shared" si="55"/>
        <v>134.99356353051218</v>
      </c>
    </row>
    <row r="348" spans="15:25" x14ac:dyDescent="0.35">
      <c r="O348" t="str">
        <f t="shared" si="56"/>
        <v/>
      </c>
      <c r="P348" s="16">
        <f t="shared" si="57"/>
        <v>43405</v>
      </c>
      <c r="Q348" s="15">
        <v>4092.393</v>
      </c>
      <c r="R348" s="15">
        <v>1957.4770000000001</v>
      </c>
      <c r="S348" s="15">
        <v>6153.4539999999997</v>
      </c>
      <c r="T348" s="15">
        <v>12633.787</v>
      </c>
      <c r="V348" s="15">
        <f t="shared" si="52"/>
        <v>129.94269036188996</v>
      </c>
      <c r="W348" s="15">
        <f t="shared" si="53"/>
        <v>163.43701860657347</v>
      </c>
      <c r="X348" s="15">
        <f t="shared" si="54"/>
        <v>132.07265799740426</v>
      </c>
      <c r="Y348" s="15">
        <f t="shared" si="55"/>
        <v>135.23529775709432</v>
      </c>
    </row>
    <row r="349" spans="15:25" x14ac:dyDescent="0.35">
      <c r="O349" t="str">
        <f t="shared" si="56"/>
        <v/>
      </c>
      <c r="P349" s="16">
        <f t="shared" si="57"/>
        <v>43435</v>
      </c>
      <c r="Q349" s="15">
        <v>4104.3130000000001</v>
      </c>
      <c r="R349" s="15">
        <v>1966.9829999999997</v>
      </c>
      <c r="S349" s="15">
        <v>6157.4769999999999</v>
      </c>
      <c r="T349" s="15">
        <v>12658.522000000001</v>
      </c>
      <c r="V349" s="15">
        <f t="shared" si="52"/>
        <v>130.32117719566023</v>
      </c>
      <c r="W349" s="15">
        <f t="shared" si="53"/>
        <v>164.23070982178265</v>
      </c>
      <c r="X349" s="15">
        <f t="shared" si="54"/>
        <v>132.15900434908309</v>
      </c>
      <c r="Y349" s="15">
        <f t="shared" si="55"/>
        <v>135.5000675438591</v>
      </c>
    </row>
    <row r="350" spans="15:25" x14ac:dyDescent="0.35">
      <c r="O350" t="str">
        <f t="shared" si="56"/>
        <v/>
      </c>
      <c r="P350" s="16">
        <f t="shared" si="57"/>
        <v>43466</v>
      </c>
      <c r="Q350" s="15">
        <v>4111.1400000000003</v>
      </c>
      <c r="R350" s="15">
        <v>1972.0910000000001</v>
      </c>
      <c r="S350" s="15">
        <v>6157.6609999999991</v>
      </c>
      <c r="T350" s="15">
        <v>12677.374</v>
      </c>
      <c r="V350" s="15">
        <f t="shared" si="52"/>
        <v>130.53794981429698</v>
      </c>
      <c r="W350" s="15">
        <f t="shared" si="53"/>
        <v>164.65719569673416</v>
      </c>
      <c r="X350" s="15">
        <f t="shared" si="54"/>
        <v>132.16295357322153</v>
      </c>
      <c r="Y350" s="15">
        <f t="shared" si="55"/>
        <v>135.70186418910225</v>
      </c>
    </row>
    <row r="351" spans="15:25" x14ac:dyDescent="0.35">
      <c r="O351" t="str">
        <f t="shared" si="56"/>
        <v/>
      </c>
      <c r="P351" s="16">
        <f t="shared" si="57"/>
        <v>43497</v>
      </c>
      <c r="Q351" s="15">
        <v>4126.4769999999999</v>
      </c>
      <c r="R351" s="15">
        <v>1981.154</v>
      </c>
      <c r="S351" s="15">
        <v>6170.9410000000007</v>
      </c>
      <c r="T351" s="15">
        <v>12714.321</v>
      </c>
      <c r="V351" s="15">
        <f t="shared" si="52"/>
        <v>131.02493409026468</v>
      </c>
      <c r="W351" s="15">
        <f t="shared" si="53"/>
        <v>165.41389919804291</v>
      </c>
      <c r="X351" s="15">
        <f t="shared" si="54"/>
        <v>132.44798453277784</v>
      </c>
      <c r="Y351" s="15">
        <f t="shared" si="55"/>
        <v>136.09735435734962</v>
      </c>
    </row>
    <row r="352" spans="15:25" x14ac:dyDescent="0.35">
      <c r="O352" t="str">
        <f t="shared" si="56"/>
        <v/>
      </c>
      <c r="P352" s="16">
        <f t="shared" si="57"/>
        <v>43525</v>
      </c>
      <c r="Q352" s="15">
        <v>4130.8450000000003</v>
      </c>
      <c r="R352" s="15">
        <v>1982.1799999999998</v>
      </c>
      <c r="S352" s="15">
        <v>6181.21</v>
      </c>
      <c r="T352" s="15">
        <v>12729.169</v>
      </c>
      <c r="V352" s="15">
        <f t="shared" si="52"/>
        <v>131.16362792331071</v>
      </c>
      <c r="W352" s="15">
        <f t="shared" si="53"/>
        <v>165.49956374536089</v>
      </c>
      <c r="X352" s="15">
        <f t="shared" si="54"/>
        <v>132.66838987341666</v>
      </c>
      <c r="Y352" s="15">
        <f t="shared" si="55"/>
        <v>136.25629115920464</v>
      </c>
    </row>
    <row r="353" spans="15:25" x14ac:dyDescent="0.35">
      <c r="O353" t="str">
        <f t="shared" si="56"/>
        <v/>
      </c>
      <c r="P353" s="16">
        <f t="shared" si="57"/>
        <v>43556</v>
      </c>
      <c r="Q353" s="15">
        <v>4148.5460000000003</v>
      </c>
      <c r="R353" s="15">
        <v>1983.99</v>
      </c>
      <c r="S353" s="15">
        <v>6185.1889999999994</v>
      </c>
      <c r="T353" s="15">
        <v>12753.341</v>
      </c>
      <c r="V353" s="15">
        <f t="shared" si="52"/>
        <v>131.72567452100935</v>
      </c>
      <c r="W353" s="15">
        <f t="shared" si="53"/>
        <v>165.65068736197446</v>
      </c>
      <c r="X353" s="15">
        <f t="shared" si="54"/>
        <v>132.75379184541021</v>
      </c>
      <c r="Y353" s="15">
        <f t="shared" si="55"/>
        <v>136.51503444950899</v>
      </c>
    </row>
    <row r="354" spans="15:25" x14ac:dyDescent="0.35">
      <c r="O354" t="str">
        <f t="shared" si="56"/>
        <v/>
      </c>
      <c r="P354" s="16">
        <f t="shared" si="57"/>
        <v>43586</v>
      </c>
      <c r="Q354" s="15">
        <v>4160.3999999999996</v>
      </c>
      <c r="R354" s="15">
        <v>1989.335</v>
      </c>
      <c r="S354" s="15">
        <v>6198.8990000000003</v>
      </c>
      <c r="T354" s="15">
        <v>12784.612999999999</v>
      </c>
      <c r="V354" s="15">
        <f t="shared" si="52"/>
        <v>132.1020657062034</v>
      </c>
      <c r="W354" s="15">
        <f t="shared" si="53"/>
        <v>166.09696124639413</v>
      </c>
      <c r="X354" s="15">
        <f t="shared" si="54"/>
        <v>133.04805197007263</v>
      </c>
      <c r="Y354" s="15">
        <f t="shared" si="55"/>
        <v>136.84977796160553</v>
      </c>
    </row>
    <row r="355" spans="15:25" x14ac:dyDescent="0.35">
      <c r="O355" t="str">
        <f t="shared" si="56"/>
        <v/>
      </c>
      <c r="P355" s="16">
        <f t="shared" si="57"/>
        <v>43617</v>
      </c>
      <c r="Q355" s="15">
        <v>4169.5280000000002</v>
      </c>
      <c r="R355" s="15">
        <v>1991.1490000000001</v>
      </c>
      <c r="S355" s="15">
        <v>6207.3029999999999</v>
      </c>
      <c r="T355" s="15">
        <v>12804.079</v>
      </c>
      <c r="V355" s="15">
        <f t="shared" si="52"/>
        <v>132.39190025474832</v>
      </c>
      <c r="W355" s="15">
        <f t="shared" si="53"/>
        <v>166.24841883785106</v>
      </c>
      <c r="X355" s="15">
        <f t="shared" si="54"/>
        <v>133.22842848996052</v>
      </c>
      <c r="Y355" s="15">
        <f t="shared" si="55"/>
        <v>137.05814702039524</v>
      </c>
    </row>
    <row r="356" spans="15:25" x14ac:dyDescent="0.35">
      <c r="O356" t="str">
        <f t="shared" si="56"/>
        <v/>
      </c>
      <c r="P356" s="16">
        <f t="shared" si="57"/>
        <v>43647</v>
      </c>
      <c r="Q356" s="15">
        <v>4179.8899999999994</v>
      </c>
      <c r="R356" s="15">
        <v>2000.4750000000001</v>
      </c>
      <c r="S356" s="15">
        <v>6216.6500000000005</v>
      </c>
      <c r="T356" s="15">
        <v>12834.832</v>
      </c>
      <c r="V356" s="15">
        <f t="shared" si="52"/>
        <v>132.72091708121877</v>
      </c>
      <c r="W356" s="15">
        <f t="shared" si="53"/>
        <v>167.02708118510975</v>
      </c>
      <c r="X356" s="15">
        <f t="shared" si="54"/>
        <v>133.42904478355788</v>
      </c>
      <c r="Y356" s="15">
        <f t="shared" si="55"/>
        <v>137.38733502332136</v>
      </c>
    </row>
    <row r="357" spans="15:25" x14ac:dyDescent="0.35">
      <c r="O357" t="str">
        <f t="shared" si="56"/>
        <v/>
      </c>
      <c r="P357" s="16">
        <f t="shared" si="57"/>
        <v>43678</v>
      </c>
      <c r="Q357" s="15">
        <v>4191.1549999999997</v>
      </c>
      <c r="R357" s="15">
        <v>2002.848</v>
      </c>
      <c r="S357" s="15">
        <v>6228.4190000000008</v>
      </c>
      <c r="T357" s="15">
        <v>12864.191000000001</v>
      </c>
      <c r="V357" s="15">
        <f t="shared" si="52"/>
        <v>133.07860619048239</v>
      </c>
      <c r="W357" s="15">
        <f t="shared" si="53"/>
        <v>167.22521176092411</v>
      </c>
      <c r="X357" s="15">
        <f t="shared" si="54"/>
        <v>133.68164488619479</v>
      </c>
      <c r="Y357" s="15">
        <f t="shared" si="55"/>
        <v>137.70160129256041</v>
      </c>
    </row>
    <row r="358" spans="15:25" x14ac:dyDescent="0.35">
      <c r="O358" t="str">
        <f t="shared" si="56"/>
        <v/>
      </c>
      <c r="P358" s="16">
        <f t="shared" si="57"/>
        <v>43709</v>
      </c>
      <c r="Q358" s="15">
        <v>4191.518</v>
      </c>
      <c r="R358" s="15">
        <v>2008.5039999999999</v>
      </c>
      <c r="S358" s="15">
        <v>6235.6559999999999</v>
      </c>
      <c r="T358" s="15">
        <v>12877.281999999999</v>
      </c>
      <c r="V358" s="15">
        <f t="shared" si="52"/>
        <v>133.09013225765173</v>
      </c>
      <c r="W358" s="15">
        <f t="shared" si="53"/>
        <v>167.69745218941384</v>
      </c>
      <c r="X358" s="15">
        <f t="shared" si="54"/>
        <v>133.83697388124813</v>
      </c>
      <c r="Y358" s="15">
        <f t="shared" si="55"/>
        <v>137.84173071558595</v>
      </c>
    </row>
    <row r="359" spans="15:25" x14ac:dyDescent="0.35">
      <c r="O359" t="str">
        <f t="shared" si="56"/>
        <v/>
      </c>
      <c r="P359" s="16">
        <f t="shared" si="57"/>
        <v>43739</v>
      </c>
      <c r="Q359" s="15">
        <v>4185.5290000000005</v>
      </c>
      <c r="R359" s="15">
        <v>2010.9940000000001</v>
      </c>
      <c r="S359" s="15">
        <v>6242.7120000000004</v>
      </c>
      <c r="T359" s="15">
        <v>12879.186</v>
      </c>
      <c r="V359" s="15">
        <f t="shared" si="52"/>
        <v>132.8999680254831</v>
      </c>
      <c r="W359" s="15">
        <f t="shared" si="53"/>
        <v>167.90535152939609</v>
      </c>
      <c r="X359" s="15">
        <f t="shared" si="54"/>
        <v>133.98841804168711</v>
      </c>
      <c r="Y359" s="15">
        <f t="shared" si="55"/>
        <v>137.86211162013419</v>
      </c>
    </row>
    <row r="360" spans="15:25" x14ac:dyDescent="0.35">
      <c r="O360" t="str">
        <f t="shared" si="56"/>
        <v/>
      </c>
      <c r="P360" s="16">
        <f t="shared" si="57"/>
        <v>43770</v>
      </c>
      <c r="Q360" s="15">
        <v>4198.3389999999999</v>
      </c>
      <c r="R360" s="15">
        <v>2013.796</v>
      </c>
      <c r="S360" s="15">
        <v>6259.1330000000007</v>
      </c>
      <c r="T360" s="15">
        <v>12912.790999999999</v>
      </c>
      <c r="V360" s="15">
        <f t="shared" si="52"/>
        <v>133.30671436278155</v>
      </c>
      <c r="W360" s="15">
        <f t="shared" si="53"/>
        <v>168.1393009071592</v>
      </c>
      <c r="X360" s="15">
        <f t="shared" si="54"/>
        <v>134.34086483286737</v>
      </c>
      <c r="Y360" s="15">
        <f t="shared" si="55"/>
        <v>138.22182816285627</v>
      </c>
    </row>
    <row r="361" spans="15:25" x14ac:dyDescent="0.35">
      <c r="O361" t="str">
        <f t="shared" si="56"/>
        <v/>
      </c>
      <c r="P361" s="17">
        <f t="shared" si="57"/>
        <v>43800</v>
      </c>
      <c r="Q361" s="15">
        <v>4195.9070000000002</v>
      </c>
      <c r="R361" s="15">
        <v>2017.893</v>
      </c>
      <c r="S361" s="15">
        <v>6262.9069999999992</v>
      </c>
      <c r="T361" s="15">
        <v>12919.731</v>
      </c>
      <c r="U361" s="18"/>
      <c r="V361" s="15">
        <f t="shared" si="52"/>
        <v>133.22949288797204</v>
      </c>
      <c r="W361" s="15">
        <f t="shared" si="53"/>
        <v>168.48137464045521</v>
      </c>
      <c r="X361" s="15">
        <f t="shared" si="54"/>
        <v>134.42186685405451</v>
      </c>
      <c r="Y361" s="15">
        <f t="shared" si="55"/>
        <v>138.29611570359398</v>
      </c>
    </row>
    <row r="362" spans="15:25" x14ac:dyDescent="0.35">
      <c r="O362" t="str">
        <f t="shared" si="56"/>
        <v/>
      </c>
      <c r="P362" s="16">
        <f t="shared" si="57"/>
        <v>43831</v>
      </c>
      <c r="Q362" s="15">
        <v>4205.93</v>
      </c>
      <c r="R362" s="15">
        <v>2021.895</v>
      </c>
      <c r="S362" s="15">
        <v>6280.5310000000009</v>
      </c>
      <c r="T362" s="15">
        <v>12957.718000000001</v>
      </c>
      <c r="V362" s="15">
        <f t="shared" si="52"/>
        <v>133.54774570130087</v>
      </c>
      <c r="W362" s="15">
        <f t="shared" si="53"/>
        <v>168.81551647122183</v>
      </c>
      <c r="X362" s="15">
        <f t="shared" si="54"/>
        <v>134.80013384435725</v>
      </c>
      <c r="Y362" s="15">
        <f t="shared" si="55"/>
        <v>138.70273829869544</v>
      </c>
    </row>
    <row r="363" spans="15:25" x14ac:dyDescent="0.35">
      <c r="O363" t="str">
        <f t="shared" si="56"/>
        <v/>
      </c>
      <c r="P363" s="16">
        <f t="shared" si="57"/>
        <v>43862</v>
      </c>
      <c r="Q363" s="15">
        <v>4209.1459999999997</v>
      </c>
      <c r="R363" s="15">
        <v>2023.9790000000003</v>
      </c>
      <c r="S363" s="15">
        <v>6295.1809999999987</v>
      </c>
      <c r="T363" s="15">
        <v>12974.093000000001</v>
      </c>
      <c r="V363" s="15">
        <f t="shared" si="52"/>
        <v>133.64986094101607</v>
      </c>
      <c r="W363" s="15">
        <f t="shared" si="53"/>
        <v>168.98951736460455</v>
      </c>
      <c r="X363" s="15">
        <f t="shared" si="54"/>
        <v>135.11456935320507</v>
      </c>
      <c r="Y363" s="15">
        <f t="shared" si="55"/>
        <v>138.87802050036407</v>
      </c>
    </row>
    <row r="364" spans="15:25" x14ac:dyDescent="0.35">
      <c r="O364" t="str">
        <f t="shared" si="56"/>
        <v/>
      </c>
      <c r="P364" s="16">
        <f t="shared" si="57"/>
        <v>43891</v>
      </c>
      <c r="Q364" s="15">
        <v>4196.3210000000008</v>
      </c>
      <c r="R364" s="15">
        <v>1982.809</v>
      </c>
      <c r="S364" s="15">
        <v>6292.7250000000004</v>
      </c>
      <c r="T364" s="15">
        <v>12911.056</v>
      </c>
      <c r="V364" s="15">
        <f t="shared" si="52"/>
        <v>133.24263831995032</v>
      </c>
      <c r="W364" s="15">
        <f t="shared" si="53"/>
        <v>165.55208128947686</v>
      </c>
      <c r="X364" s="15">
        <f t="shared" si="54"/>
        <v>135.06185579622695</v>
      </c>
      <c r="Y364" s="15">
        <f t="shared" si="55"/>
        <v>138.20325627767184</v>
      </c>
    </row>
    <row r="365" spans="15:25" x14ac:dyDescent="0.35">
      <c r="O365" t="str">
        <f t="shared" si="56"/>
        <v/>
      </c>
      <c r="P365" s="16">
        <f t="shared" si="57"/>
        <v>43922</v>
      </c>
      <c r="Q365" s="15">
        <v>3918.9930000000004</v>
      </c>
      <c r="R365" s="15">
        <v>1409.809</v>
      </c>
      <c r="S365" s="15">
        <v>5854.3490000000002</v>
      </c>
      <c r="T365" s="15">
        <v>11527.858</v>
      </c>
      <c r="V365" s="15">
        <f t="shared" si="52"/>
        <v>124.43685001157372</v>
      </c>
      <c r="W365" s="15">
        <f t="shared" si="53"/>
        <v>117.71018498031636</v>
      </c>
      <c r="X365" s="15">
        <f t="shared" si="54"/>
        <v>125.65291513911467</v>
      </c>
      <c r="Y365" s="15">
        <f t="shared" si="55"/>
        <v>123.39714997027428</v>
      </c>
    </row>
    <row r="366" spans="15:25" x14ac:dyDescent="0.35">
      <c r="O366" t="str">
        <f t="shared" si="56"/>
        <v/>
      </c>
      <c r="P366" s="16">
        <f t="shared" si="57"/>
        <v>43952</v>
      </c>
      <c r="Q366" s="15">
        <v>3915.4279999999999</v>
      </c>
      <c r="R366" s="15">
        <v>1557.2399999999998</v>
      </c>
      <c r="S366" s="15">
        <v>5927.7389999999996</v>
      </c>
      <c r="T366" s="15">
        <v>11767.201999999999</v>
      </c>
      <c r="V366" s="15">
        <f t="shared" si="52"/>
        <v>124.32365323620532</v>
      </c>
      <c r="W366" s="15">
        <f t="shared" si="53"/>
        <v>130.01974626261276</v>
      </c>
      <c r="X366" s="15">
        <f t="shared" si="54"/>
        <v>127.22809752780717</v>
      </c>
      <c r="Y366" s="15">
        <f t="shared" si="55"/>
        <v>125.95914955965898</v>
      </c>
    </row>
    <row r="367" spans="15:25" x14ac:dyDescent="0.35">
      <c r="O367" t="str">
        <f t="shared" si="56"/>
        <v/>
      </c>
      <c r="P367" s="16">
        <f t="shared" si="57"/>
        <v>43983</v>
      </c>
      <c r="Q367" s="15">
        <v>3919.5189999999998</v>
      </c>
      <c r="R367" s="15">
        <v>1667.8679999999999</v>
      </c>
      <c r="S367" s="15">
        <v>6022.23</v>
      </c>
      <c r="T367" s="15">
        <v>11996.066999999999</v>
      </c>
      <c r="V367" s="15">
        <f t="shared" si="52"/>
        <v>124.45355169568136</v>
      </c>
      <c r="W367" s="15">
        <f t="shared" si="53"/>
        <v>139.25648850500338</v>
      </c>
      <c r="X367" s="15">
        <f t="shared" si="54"/>
        <v>129.25617436511394</v>
      </c>
      <c r="Y367" s="15">
        <f t="shared" si="55"/>
        <v>128.40897924423237</v>
      </c>
    </row>
    <row r="368" spans="15:25" x14ac:dyDescent="0.35">
      <c r="O368" t="str">
        <f t="shared" si="56"/>
        <v>'20</v>
      </c>
      <c r="P368" s="16">
        <f t="shared" si="57"/>
        <v>44013</v>
      </c>
      <c r="Q368" s="15">
        <v>3920.1510000000003</v>
      </c>
      <c r="R368" s="15">
        <v>1654.5070000000001</v>
      </c>
      <c r="S368" s="15">
        <v>6056.7330000000002</v>
      </c>
      <c r="T368" s="15">
        <v>12018.870999999999</v>
      </c>
      <c r="V368" s="15">
        <f t="shared" si="52"/>
        <v>124.47361911841146</v>
      </c>
      <c r="W368" s="15">
        <f t="shared" si="53"/>
        <v>138.1409290345205</v>
      </c>
      <c r="X368" s="15">
        <f t="shared" si="54"/>
        <v>129.99671828059368</v>
      </c>
      <c r="Y368" s="15">
        <f t="shared" si="55"/>
        <v>128.65307911152101</v>
      </c>
    </row>
    <row r="369" spans="15:25" x14ac:dyDescent="0.35">
      <c r="O369" t="str">
        <f t="shared" si="56"/>
        <v/>
      </c>
      <c r="P369" s="16">
        <f t="shared" si="57"/>
        <v>44044</v>
      </c>
      <c r="Q369" s="15">
        <v>3930.1080000000002</v>
      </c>
      <c r="R369" s="15">
        <v>1673.7339999999999</v>
      </c>
      <c r="S369" s="15">
        <v>6084.5506249999999</v>
      </c>
      <c r="T369" s="15">
        <v>12101.031999999999</v>
      </c>
      <c r="V369" s="15">
        <f t="shared" si="52"/>
        <v>124.78977628316406</v>
      </c>
      <c r="W369" s="15">
        <f t="shared" si="53"/>
        <v>139.7462626127687</v>
      </c>
      <c r="X369" s="15">
        <f t="shared" si="54"/>
        <v>130.59377282474483</v>
      </c>
      <c r="Y369" s="15">
        <f t="shared" si="55"/>
        <v>129.53255153724899</v>
      </c>
    </row>
    <row r="370" spans="15:25" x14ac:dyDescent="0.35">
      <c r="O370" t="str">
        <f t="shared" si="56"/>
        <v/>
      </c>
      <c r="P370" s="16">
        <f t="shared" si="57"/>
        <v>44075</v>
      </c>
      <c r="Q370" s="15">
        <v>3944.3690000000006</v>
      </c>
      <c r="R370" s="15">
        <v>1711.6039999999998</v>
      </c>
      <c r="S370" s="15">
        <v>6096.9532499999996</v>
      </c>
      <c r="T370" s="15">
        <v>12170.379000000001</v>
      </c>
      <c r="V370" s="15">
        <f t="shared" si="52"/>
        <v>125.24259513688874</v>
      </c>
      <c r="W370" s="15">
        <f t="shared" si="53"/>
        <v>142.90816944213677</v>
      </c>
      <c r="X370" s="15">
        <f t="shared" si="54"/>
        <v>130.85997253142907</v>
      </c>
      <c r="Y370" s="15">
        <f t="shared" si="55"/>
        <v>130.27485961902696</v>
      </c>
    </row>
    <row r="371" spans="15:25" x14ac:dyDescent="0.35">
      <c r="O371" t="str">
        <f t="shared" si="56"/>
        <v/>
      </c>
      <c r="P371" s="16">
        <f t="shared" si="57"/>
        <v>44105</v>
      </c>
      <c r="Q371" s="15">
        <v>3980.674</v>
      </c>
      <c r="R371" s="15">
        <v>1754.384</v>
      </c>
      <c r="S371" s="15">
        <v>6115.6774999999998</v>
      </c>
      <c r="T371" s="15">
        <v>12257.735000000001</v>
      </c>
      <c r="V371" s="15">
        <f t="shared" si="52"/>
        <v>126.39536061507921</v>
      </c>
      <c r="W371" s="15">
        <f t="shared" si="53"/>
        <v>146.48003039171076</v>
      </c>
      <c r="X371" s="15">
        <f t="shared" si="54"/>
        <v>131.26185437965739</v>
      </c>
      <c r="Y371" s="15">
        <f t="shared" si="55"/>
        <v>131.20994065774232</v>
      </c>
    </row>
    <row r="372" spans="15:25" x14ac:dyDescent="0.35">
      <c r="O372" t="str">
        <f t="shared" si="56"/>
        <v/>
      </c>
      <c r="P372" s="16">
        <f t="shared" si="57"/>
        <v>44136</v>
      </c>
      <c r="Q372" s="15">
        <v>3999.8939999999998</v>
      </c>
      <c r="R372" s="15">
        <v>1765.8979999999999</v>
      </c>
      <c r="S372" s="15">
        <v>6128.4919999999993</v>
      </c>
      <c r="T372" s="15">
        <v>12293.718000000001</v>
      </c>
      <c r="V372" s="15">
        <f t="shared" si="52"/>
        <v>127.00563888228267</v>
      </c>
      <c r="W372" s="15">
        <f t="shared" si="53"/>
        <v>147.4413769782791</v>
      </c>
      <c r="X372" s="15">
        <f t="shared" si="54"/>
        <v>131.53689423140696</v>
      </c>
      <c r="Y372" s="15">
        <f t="shared" si="55"/>
        <v>131.59511192263651</v>
      </c>
    </row>
    <row r="373" spans="15:25" x14ac:dyDescent="0.35">
      <c r="O373" t="str">
        <f t="shared" si="56"/>
        <v/>
      </c>
      <c r="P373" s="16">
        <f t="shared" si="57"/>
        <v>44166</v>
      </c>
      <c r="Q373" s="15">
        <v>4023.4639999999999</v>
      </c>
      <c r="R373" s="15">
        <v>1775.5330000000001</v>
      </c>
      <c r="S373" s="15">
        <v>6148.5640000000003</v>
      </c>
      <c r="T373" s="15">
        <v>12350.129000000001</v>
      </c>
      <c r="V373" s="15">
        <f t="shared" si="52"/>
        <v>127.75403944201133</v>
      </c>
      <c r="W373" s="15">
        <f t="shared" si="53"/>
        <v>148.24583888218621</v>
      </c>
      <c r="X373" s="15">
        <f t="shared" si="54"/>
        <v>131.96770307329055</v>
      </c>
      <c r="Y373" s="15">
        <f t="shared" si="55"/>
        <v>132.19894974116039</v>
      </c>
    </row>
    <row r="374" spans="15:25" x14ac:dyDescent="0.35">
      <c r="O374" t="str">
        <f t="shared" si="56"/>
        <v/>
      </c>
      <c r="P374" s="16">
        <f t="shared" si="57"/>
        <v>44197</v>
      </c>
      <c r="Q374" s="15">
        <v>4035.9580000000005</v>
      </c>
      <c r="R374" s="15">
        <v>1786.1049999999998</v>
      </c>
      <c r="S374" s="15">
        <v>6162.73</v>
      </c>
      <c r="T374" s="15">
        <v>12392.216</v>
      </c>
      <c r="V374" s="15">
        <f t="shared" si="52"/>
        <v>128.15075206794475</v>
      </c>
      <c r="W374" s="15">
        <f t="shared" si="53"/>
        <v>149.12853439314682</v>
      </c>
      <c r="X374" s="15">
        <f t="shared" si="54"/>
        <v>132.27175040560036</v>
      </c>
      <c r="Y374" s="15">
        <f t="shared" si="55"/>
        <v>132.64945978828266</v>
      </c>
    </row>
    <row r="375" spans="15:25" x14ac:dyDescent="0.35">
      <c r="O375" t="str">
        <f t="shared" si="56"/>
        <v/>
      </c>
      <c r="P375" s="16">
        <f t="shared" si="57"/>
        <v>44228</v>
      </c>
      <c r="Q375" s="15">
        <v>4033.9300000000003</v>
      </c>
      <c r="R375" s="15">
        <v>1771.193</v>
      </c>
      <c r="S375" s="15">
        <v>6151.4679999999998</v>
      </c>
      <c r="T375" s="15">
        <v>12355.583000000001</v>
      </c>
      <c r="V375" s="15">
        <f t="shared" si="52"/>
        <v>128.08635850260194</v>
      </c>
      <c r="W375" s="15">
        <f t="shared" si="53"/>
        <v>147.88347617715695</v>
      </c>
      <c r="X375" s="15">
        <f t="shared" si="54"/>
        <v>132.03003213251881</v>
      </c>
      <c r="Y375" s="15">
        <f t="shared" si="55"/>
        <v>132.25733075660472</v>
      </c>
    </row>
    <row r="376" spans="15:25" x14ac:dyDescent="0.35">
      <c r="O376" t="str">
        <f t="shared" si="56"/>
        <v/>
      </c>
      <c r="P376" s="16">
        <f t="shared" si="57"/>
        <v>44256</v>
      </c>
      <c r="Q376" s="15">
        <v>4087.3269999999998</v>
      </c>
      <c r="R376" s="15">
        <v>1804.2570000000001</v>
      </c>
      <c r="S376" s="15">
        <v>6183.866</v>
      </c>
      <c r="T376" s="15">
        <v>12491.349</v>
      </c>
      <c r="V376" s="15">
        <f t="shared" si="52"/>
        <v>129.78183345753754</v>
      </c>
      <c r="W376" s="15">
        <f t="shared" si="53"/>
        <v>150.64411223224613</v>
      </c>
      <c r="X376" s="15">
        <f t="shared" si="54"/>
        <v>132.72539606532791</v>
      </c>
      <c r="Y376" s="15">
        <f t="shared" si="55"/>
        <v>133.71060485686377</v>
      </c>
    </row>
    <row r="377" spans="15:25" x14ac:dyDescent="0.35">
      <c r="O377" t="str">
        <f t="shared" si="56"/>
        <v/>
      </c>
      <c r="P377" s="16">
        <f t="shared" si="57"/>
        <v>44287</v>
      </c>
      <c r="Q377" s="15">
        <v>4104.7660000000005</v>
      </c>
      <c r="R377" s="15">
        <v>1832.8980000000001</v>
      </c>
      <c r="S377" s="15">
        <v>6195.5610000000006</v>
      </c>
      <c r="T377" s="15">
        <v>12550.022999999999</v>
      </c>
      <c r="V377" s="15">
        <f t="shared" si="52"/>
        <v>130.33556096543356</v>
      </c>
      <c r="W377" s="15">
        <f t="shared" si="53"/>
        <v>153.03545560430663</v>
      </c>
      <c r="X377" s="15">
        <f t="shared" si="54"/>
        <v>132.97640789303961</v>
      </c>
      <c r="Y377" s="15">
        <f t="shared" si="55"/>
        <v>134.33866640805184</v>
      </c>
    </row>
    <row r="378" spans="15:25" x14ac:dyDescent="0.35">
      <c r="O378" t="str">
        <f t="shared" si="56"/>
        <v/>
      </c>
      <c r="P378" s="16">
        <f t="shared" si="57"/>
        <v>44317</v>
      </c>
      <c r="Q378" s="15">
        <v>4128.6689999999999</v>
      </c>
      <c r="R378" s="15">
        <v>1853.415</v>
      </c>
      <c r="S378" s="15">
        <v>6210.8150000000005</v>
      </c>
      <c r="T378" s="15">
        <v>12607.874</v>
      </c>
      <c r="V378" s="15">
        <f t="shared" si="52"/>
        <v>131.09453502479693</v>
      </c>
      <c r="W378" s="15">
        <f t="shared" si="53"/>
        <v>154.74849606953356</v>
      </c>
      <c r="X378" s="15">
        <f t="shared" si="54"/>
        <v>133.30380715938534</v>
      </c>
      <c r="Y378" s="15">
        <f t="shared" si="55"/>
        <v>134.95791835606596</v>
      </c>
    </row>
    <row r="379" spans="15:25" x14ac:dyDescent="0.35">
      <c r="O379" t="str">
        <f t="shared" si="56"/>
        <v/>
      </c>
      <c r="P379" s="16">
        <f t="shared" si="57"/>
        <v>44348</v>
      </c>
      <c r="Q379" s="15">
        <v>4149.9170000000004</v>
      </c>
      <c r="R379" s="15">
        <v>1872.5900000000001</v>
      </c>
      <c r="S379" s="15">
        <v>6233.4129999999996</v>
      </c>
      <c r="T379" s="15">
        <v>12667.826999999999</v>
      </c>
      <c r="V379" s="15">
        <f t="shared" si="52"/>
        <v>131.76920685734319</v>
      </c>
      <c r="W379" s="15">
        <f t="shared" si="53"/>
        <v>156.34948797481832</v>
      </c>
      <c r="X379" s="15">
        <f t="shared" si="54"/>
        <v>133.78883198047367</v>
      </c>
      <c r="Y379" s="15">
        <f t="shared" si="55"/>
        <v>135.59967065143323</v>
      </c>
    </row>
    <row r="380" spans="15:25" x14ac:dyDescent="0.35">
      <c r="O380" t="str">
        <f t="shared" si="56"/>
        <v/>
      </c>
      <c r="P380" s="16">
        <f t="shared" si="57"/>
        <v>44378</v>
      </c>
      <c r="Q380" s="15">
        <v>4191.2479999999996</v>
      </c>
      <c r="R380" s="15">
        <v>1900.7950000000001</v>
      </c>
      <c r="S380" s="15">
        <v>6267.7370000000001</v>
      </c>
      <c r="T380" s="15">
        <v>12781.882</v>
      </c>
      <c r="V380" s="15">
        <f t="shared" ref="V380:V418" si="58">(Q380/Q$122)*100</f>
        <v>133.08155914983982</v>
      </c>
      <c r="W380" s="15">
        <f t="shared" ref="W380:W418" si="59">(R380/R$122)*100</f>
        <v>158.70442808895422</v>
      </c>
      <c r="X380" s="15">
        <f t="shared" ref="X380:X418" si="60">(S380/S$122)*100</f>
        <v>134.52553398768831</v>
      </c>
      <c r="Y380" s="15">
        <f t="shared" ref="Y380:Y418" si="61">(T380/T$122)*100</f>
        <v>136.82054463685702</v>
      </c>
    </row>
    <row r="381" spans="15:25" x14ac:dyDescent="0.35">
      <c r="O381" t="str">
        <f t="shared" si="56"/>
        <v/>
      </c>
      <c r="P381" s="16">
        <f t="shared" si="57"/>
        <v>44409</v>
      </c>
      <c r="Q381" s="15">
        <v>4208.9889999999996</v>
      </c>
      <c r="R381" s="15">
        <v>1907.319</v>
      </c>
      <c r="S381" s="15">
        <v>6265.7290000000003</v>
      </c>
      <c r="T381" s="15">
        <v>12803.094999999999</v>
      </c>
      <c r="V381" s="15">
        <f t="shared" si="58"/>
        <v>133.64487583758469</v>
      </c>
      <c r="W381" s="15">
        <f t="shared" si="59"/>
        <v>159.24914105844979</v>
      </c>
      <c r="X381" s="15">
        <f t="shared" si="60"/>
        <v>134.48243593296024</v>
      </c>
      <c r="Y381" s="15">
        <f t="shared" si="61"/>
        <v>137.04761403191023</v>
      </c>
    </row>
    <row r="382" spans="15:25" x14ac:dyDescent="0.35">
      <c r="O382" t="str">
        <f t="shared" si="56"/>
        <v/>
      </c>
      <c r="P382" s="16">
        <f t="shared" si="57"/>
        <v>44440</v>
      </c>
      <c r="Q382" s="15">
        <v>4240.6049999999996</v>
      </c>
      <c r="R382" s="15">
        <v>1918.5150000000001</v>
      </c>
      <c r="S382" s="15">
        <v>6276.5340000000006</v>
      </c>
      <c r="T382" s="15">
        <v>12860.726000000001</v>
      </c>
      <c r="V382" s="15">
        <f t="shared" si="58"/>
        <v>134.64875501010835</v>
      </c>
      <c r="W382" s="15">
        <f t="shared" si="59"/>
        <v>160.18393664497225</v>
      </c>
      <c r="X382" s="15">
        <f t="shared" si="60"/>
        <v>134.71434553521971</v>
      </c>
      <c r="Y382" s="15">
        <f t="shared" si="61"/>
        <v>137.6645110434745</v>
      </c>
    </row>
    <row r="383" spans="15:25" x14ac:dyDescent="0.35">
      <c r="O383" t="str">
        <f t="shared" si="56"/>
        <v/>
      </c>
      <c r="P383" s="16">
        <f t="shared" si="57"/>
        <v>44470</v>
      </c>
      <c r="Q383" s="15">
        <v>4310.3739999999998</v>
      </c>
      <c r="R383" s="15">
        <v>1941.5989999999999</v>
      </c>
      <c r="S383" s="15">
        <v>6315.8419999999996</v>
      </c>
      <c r="T383" s="15">
        <v>12994.227999999999</v>
      </c>
      <c r="V383" s="15">
        <f t="shared" si="58"/>
        <v>136.86407782095731</v>
      </c>
      <c r="W383" s="15">
        <f t="shared" si="59"/>
        <v>162.11130546591579</v>
      </c>
      <c r="X383" s="15">
        <f t="shared" si="60"/>
        <v>135.55802000496661</v>
      </c>
      <c r="Y383" s="15">
        <f t="shared" si="61"/>
        <v>139.09355070681278</v>
      </c>
    </row>
    <row r="384" spans="15:25" x14ac:dyDescent="0.35">
      <c r="O384" t="str">
        <f t="shared" si="56"/>
        <v/>
      </c>
      <c r="P384" s="16">
        <f t="shared" si="57"/>
        <v>44501</v>
      </c>
      <c r="Q384" s="15">
        <v>4339.5460000000003</v>
      </c>
      <c r="R384" s="15">
        <v>1949.55</v>
      </c>
      <c r="S384" s="15">
        <v>6323.482</v>
      </c>
      <c r="T384" s="15">
        <v>13039.981</v>
      </c>
      <c r="V384" s="15">
        <f t="shared" si="58"/>
        <v>137.79035449165761</v>
      </c>
      <c r="W384" s="15">
        <f t="shared" si="59"/>
        <v>162.77516396077465</v>
      </c>
      <c r="X384" s="15">
        <f t="shared" si="60"/>
        <v>135.72199865941013</v>
      </c>
      <c r="Y384" s="15">
        <f t="shared" si="61"/>
        <v>139.58330255859565</v>
      </c>
    </row>
    <row r="385" spans="15:25" x14ac:dyDescent="0.35">
      <c r="O385" t="str">
        <f t="shared" si="56"/>
        <v/>
      </c>
      <c r="P385" s="16">
        <f t="shared" si="57"/>
        <v>44531</v>
      </c>
      <c r="Q385" s="15">
        <v>4369.3680000000004</v>
      </c>
      <c r="R385" s="15">
        <v>1966.8389999999999</v>
      </c>
      <c r="S385" s="15">
        <v>6341.8290000000015</v>
      </c>
      <c r="T385" s="15">
        <v>13109.442999999999</v>
      </c>
      <c r="V385" s="15">
        <f t="shared" si="58"/>
        <v>138.73727012560875</v>
      </c>
      <c r="W385" s="15">
        <f t="shared" si="59"/>
        <v>164.21868672742227</v>
      </c>
      <c r="X385" s="15">
        <f t="shared" si="60"/>
        <v>136.11578352499595</v>
      </c>
      <c r="Y385" s="15">
        <f t="shared" si="61"/>
        <v>140.3268416298815</v>
      </c>
    </row>
    <row r="386" spans="15:25" x14ac:dyDescent="0.35">
      <c r="O386" t="str">
        <f t="shared" ref="O386:O420" si="62">IF(MONTH(P386)=7, IF(MOD(YEAR(P386), 2)=0, _xlfn.CONCAT("'", RIGHT(YEAR(P386), 2)), ""), "")</f>
        <v/>
      </c>
      <c r="P386" s="16">
        <f t="shared" si="57"/>
        <v>44562</v>
      </c>
      <c r="Q386" s="15">
        <v>4377.1260000000002</v>
      </c>
      <c r="R386" s="15">
        <v>1967.961</v>
      </c>
      <c r="S386" s="15">
        <v>6342.5029999999997</v>
      </c>
      <c r="T386" s="15">
        <v>13123.391</v>
      </c>
      <c r="V386" s="15">
        <f t="shared" si="58"/>
        <v>138.983604090071</v>
      </c>
      <c r="W386" s="15">
        <f t="shared" si="59"/>
        <v>164.31236667098054</v>
      </c>
      <c r="X386" s="15">
        <f t="shared" si="60"/>
        <v>136.1302497047204</v>
      </c>
      <c r="Y386" s="15">
        <f t="shared" si="61"/>
        <v>140.4761446008051</v>
      </c>
    </row>
    <row r="387" spans="15:25" x14ac:dyDescent="0.35">
      <c r="O387" t="str">
        <f t="shared" si="62"/>
        <v/>
      </c>
      <c r="P387" s="16">
        <f t="shared" si="57"/>
        <v>44593</v>
      </c>
      <c r="Q387" s="15">
        <v>4432.3990000000003</v>
      </c>
      <c r="R387" s="15">
        <v>1982.7949999999998</v>
      </c>
      <c r="S387" s="15">
        <v>6371.5779999999995</v>
      </c>
      <c r="T387" s="15">
        <v>13223.901</v>
      </c>
      <c r="V387" s="15">
        <f t="shared" si="58"/>
        <v>140.73864626817382</v>
      </c>
      <c r="W387" s="15">
        <f t="shared" si="59"/>
        <v>165.55091237752515</v>
      </c>
      <c r="X387" s="15">
        <f t="shared" si="60"/>
        <v>136.75429150811641</v>
      </c>
      <c r="Y387" s="15">
        <f t="shared" si="61"/>
        <v>141.55202943071123</v>
      </c>
    </row>
    <row r="388" spans="15:25" x14ac:dyDescent="0.35">
      <c r="O388" t="str">
        <f t="shared" si="62"/>
        <v/>
      </c>
      <c r="P388" s="16">
        <f t="shared" ref="P388:P422" si="63">EDATE(P387, 1)</f>
        <v>44621</v>
      </c>
      <c r="Q388" s="15">
        <v>4452.4630000000006</v>
      </c>
      <c r="R388" s="15">
        <v>1987.3540000000003</v>
      </c>
      <c r="S388" s="15">
        <v>6388.1910000000007</v>
      </c>
      <c r="T388" s="15">
        <v>13267.416999999999</v>
      </c>
      <c r="V388" s="15">
        <f t="shared" si="58"/>
        <v>141.37572343535228</v>
      </c>
      <c r="W388" s="15">
        <f t="shared" si="59"/>
        <v>165.93156020522756</v>
      </c>
      <c r="X388" s="15">
        <f t="shared" si="60"/>
        <v>137.11085922883245</v>
      </c>
      <c r="Y388" s="15">
        <f t="shared" si="61"/>
        <v>142.01783586050126</v>
      </c>
    </row>
    <row r="389" spans="15:25" x14ac:dyDescent="0.35">
      <c r="O389" t="str">
        <f t="shared" si="62"/>
        <v/>
      </c>
      <c r="P389" s="16">
        <f t="shared" si="63"/>
        <v>44652</v>
      </c>
      <c r="Q389" s="15">
        <v>4496.67</v>
      </c>
      <c r="R389" s="15">
        <v>2010.3620000000001</v>
      </c>
      <c r="S389" s="15">
        <v>6416.9420000000009</v>
      </c>
      <c r="T389" s="15">
        <v>13366.224</v>
      </c>
      <c r="V389" s="15">
        <f t="shared" si="58"/>
        <v>142.77939520217134</v>
      </c>
      <c r="W389" s="15">
        <f t="shared" si="59"/>
        <v>167.85258350414756</v>
      </c>
      <c r="X389" s="15">
        <f t="shared" si="60"/>
        <v>137.72794696363692</v>
      </c>
      <c r="Y389" s="15">
        <f t="shared" si="61"/>
        <v>143.07549134143389</v>
      </c>
    </row>
    <row r="390" spans="15:25" x14ac:dyDescent="0.35">
      <c r="O390" t="str">
        <f t="shared" si="62"/>
        <v/>
      </c>
      <c r="P390" s="16">
        <f t="shared" si="63"/>
        <v>44682</v>
      </c>
      <c r="Q390" s="15">
        <v>4516.5650000000005</v>
      </c>
      <c r="R390" s="15">
        <v>2021.6590000000001</v>
      </c>
      <c r="S390" s="15">
        <v>6425.299</v>
      </c>
      <c r="T390" s="15">
        <v>13404.96</v>
      </c>
      <c r="V390" s="15">
        <f t="shared" si="58"/>
        <v>143.41110623890461</v>
      </c>
      <c r="W390" s="15">
        <f t="shared" si="59"/>
        <v>168.79581195546447</v>
      </c>
      <c r="X390" s="15">
        <f t="shared" si="60"/>
        <v>137.90731471431553</v>
      </c>
      <c r="Y390" s="15">
        <f t="shared" si="61"/>
        <v>143.49013142472157</v>
      </c>
    </row>
    <row r="391" spans="15:25" x14ac:dyDescent="0.35">
      <c r="O391" t="str">
        <f t="shared" si="62"/>
        <v/>
      </c>
      <c r="P391" s="16">
        <f t="shared" si="63"/>
        <v>44713</v>
      </c>
      <c r="Q391" s="15">
        <v>4525.7529999999997</v>
      </c>
      <c r="R391" s="15">
        <v>2026.8019999999999</v>
      </c>
      <c r="S391" s="15">
        <v>6432.1019999999999</v>
      </c>
      <c r="T391" s="15">
        <v>13420.088</v>
      </c>
      <c r="V391" s="15">
        <f t="shared" si="58"/>
        <v>143.70284592251878</v>
      </c>
      <c r="W391" s="15">
        <f t="shared" si="59"/>
        <v>169.2252201102952</v>
      </c>
      <c r="X391" s="15">
        <f t="shared" si="60"/>
        <v>138.05332869156413</v>
      </c>
      <c r="Y391" s="15">
        <f t="shared" si="61"/>
        <v>143.6520654184219</v>
      </c>
    </row>
    <row r="392" spans="15:25" x14ac:dyDescent="0.35">
      <c r="O392" t="str">
        <f t="shared" si="62"/>
        <v>'22</v>
      </c>
      <c r="P392" s="16">
        <f t="shared" si="63"/>
        <v>44743</v>
      </c>
      <c r="Q392" s="15">
        <v>4576.116</v>
      </c>
      <c r="R392" s="15">
        <v>2046.962</v>
      </c>
      <c r="S392" s="15">
        <v>6468.1900000000005</v>
      </c>
      <c r="T392" s="15">
        <v>13535.085999999999</v>
      </c>
      <c r="V392" s="15">
        <f t="shared" si="58"/>
        <v>145.30198454744948</v>
      </c>
      <c r="W392" s="15">
        <f t="shared" si="59"/>
        <v>170.90845332075361</v>
      </c>
      <c r="X392" s="15">
        <f t="shared" si="60"/>
        <v>138.8278917388885</v>
      </c>
      <c r="Y392" s="15">
        <f t="shared" si="61"/>
        <v>144.88303351781047</v>
      </c>
    </row>
    <row r="393" spans="15:25" x14ac:dyDescent="0.35">
      <c r="O393" t="str">
        <f t="shared" si="62"/>
        <v/>
      </c>
      <c r="P393" s="16">
        <f t="shared" si="63"/>
        <v>44774</v>
      </c>
      <c r="Q393" s="15">
        <v>4592.2820000000002</v>
      </c>
      <c r="R393" s="15">
        <v>2055.88</v>
      </c>
      <c r="S393" s="15">
        <v>6484.9950000000008</v>
      </c>
      <c r="T393" s="15">
        <v>13578.263000000001</v>
      </c>
      <c r="V393" s="15">
        <f t="shared" si="58"/>
        <v>145.81529143962487</v>
      </c>
      <c r="W393" s="15">
        <f t="shared" si="59"/>
        <v>171.65305023399114</v>
      </c>
      <c r="X393" s="15">
        <f t="shared" si="60"/>
        <v>139.18858038914027</v>
      </c>
      <c r="Y393" s="15">
        <f t="shared" si="61"/>
        <v>145.34521120461639</v>
      </c>
    </row>
    <row r="394" spans="15:25" x14ac:dyDescent="0.35">
      <c r="O394" t="str">
        <f t="shared" si="62"/>
        <v/>
      </c>
      <c r="P394" s="16">
        <f t="shared" si="63"/>
        <v>44805</v>
      </c>
      <c r="Q394" s="15">
        <v>4609.402</v>
      </c>
      <c r="R394" s="15">
        <v>2064.1080000000002</v>
      </c>
      <c r="S394" s="15">
        <v>6506.98</v>
      </c>
      <c r="T394" s="15">
        <v>13630.373</v>
      </c>
      <c r="V394" s="15">
        <f t="shared" si="58"/>
        <v>146.35888997940231</v>
      </c>
      <c r="W394" s="15">
        <f t="shared" si="59"/>
        <v>172.34003648675167</v>
      </c>
      <c r="X394" s="15">
        <f t="shared" si="60"/>
        <v>139.66044828415872</v>
      </c>
      <c r="Y394" s="15">
        <f t="shared" si="61"/>
        <v>145.90301001554474</v>
      </c>
    </row>
    <row r="395" spans="15:25" x14ac:dyDescent="0.35">
      <c r="O395" t="str">
        <f t="shared" si="62"/>
        <v/>
      </c>
      <c r="P395" s="16">
        <f t="shared" si="63"/>
        <v>44835</v>
      </c>
      <c r="Q395" s="15">
        <v>4610.4299999999994</v>
      </c>
      <c r="R395" s="15">
        <v>2071.3339999999998</v>
      </c>
      <c r="S395" s="15">
        <v>6517.469000000001</v>
      </c>
      <c r="T395" s="15">
        <v>13645.210999999999</v>
      </c>
      <c r="V395" s="15">
        <f t="shared" si="58"/>
        <v>146.39153129358988</v>
      </c>
      <c r="W395" s="15">
        <f t="shared" si="59"/>
        <v>172.94336204125423</v>
      </c>
      <c r="X395" s="15">
        <f t="shared" si="60"/>
        <v>139.88557552322396</v>
      </c>
      <c r="Y395" s="15">
        <f t="shared" si="61"/>
        <v>146.06183977483383</v>
      </c>
    </row>
    <row r="396" spans="15:25" x14ac:dyDescent="0.35">
      <c r="O396" t="str">
        <f t="shared" si="62"/>
        <v/>
      </c>
      <c r="P396" s="16">
        <f t="shared" si="63"/>
        <v>44866</v>
      </c>
      <c r="Q396" s="15">
        <v>4614.2610000000004</v>
      </c>
      <c r="R396" s="15">
        <v>2078.5279999999998</v>
      </c>
      <c r="S396" s="15">
        <v>6525.1570000000002</v>
      </c>
      <c r="T396" s="15">
        <v>13667.873</v>
      </c>
      <c r="V396" s="15">
        <f t="shared" si="58"/>
        <v>146.51317416776558</v>
      </c>
      <c r="W396" s="15">
        <f t="shared" si="59"/>
        <v>173.54401579701008</v>
      </c>
      <c r="X396" s="15">
        <f t="shared" si="60"/>
        <v>140.05058441005141</v>
      </c>
      <c r="Y396" s="15">
        <f t="shared" si="61"/>
        <v>146.30441963768661</v>
      </c>
    </row>
    <row r="397" spans="15:25" x14ac:dyDescent="0.35">
      <c r="O397" t="str">
        <f t="shared" si="62"/>
        <v/>
      </c>
      <c r="P397" s="16">
        <f t="shared" si="63"/>
        <v>44896</v>
      </c>
      <c r="Q397" s="15">
        <v>4613.6289999999999</v>
      </c>
      <c r="R397" s="15">
        <v>2080.1859999999997</v>
      </c>
      <c r="S397" s="15">
        <v>6542.92</v>
      </c>
      <c r="T397" s="15">
        <v>13686.537</v>
      </c>
      <c r="V397" s="15">
        <f t="shared" si="58"/>
        <v>146.49310674503545</v>
      </c>
      <c r="W397" s="15">
        <f t="shared" si="59"/>
        <v>173.68244836957655</v>
      </c>
      <c r="X397" s="15">
        <f t="shared" si="60"/>
        <v>140.4318347816326</v>
      </c>
      <c r="Y397" s="15">
        <f t="shared" si="61"/>
        <v>146.50420388269077</v>
      </c>
    </row>
    <row r="398" spans="15:25" x14ac:dyDescent="0.35">
      <c r="O398" t="str">
        <f t="shared" si="62"/>
        <v/>
      </c>
      <c r="P398" s="16">
        <f t="shared" si="63"/>
        <v>44927</v>
      </c>
      <c r="Q398" s="15">
        <v>4638.4859999999999</v>
      </c>
      <c r="R398" s="15">
        <v>2114.0590000000002</v>
      </c>
      <c r="S398" s="15">
        <v>6567.8760000000002</v>
      </c>
      <c r="T398" s="15">
        <v>13783.808999999999</v>
      </c>
      <c r="V398" s="15">
        <f t="shared" si="58"/>
        <v>147.28237245200094</v>
      </c>
      <c r="W398" s="15">
        <f t="shared" si="59"/>
        <v>176.51063083673225</v>
      </c>
      <c r="X398" s="15">
        <f t="shared" si="60"/>
        <v>140.96746976858194</v>
      </c>
      <c r="Y398" s="15">
        <f t="shared" si="61"/>
        <v>147.54542832975704</v>
      </c>
    </row>
    <row r="399" spans="15:25" x14ac:dyDescent="0.35">
      <c r="O399" t="str">
        <f t="shared" si="62"/>
        <v/>
      </c>
      <c r="P399" s="16">
        <f t="shared" si="63"/>
        <v>44958</v>
      </c>
      <c r="Q399" s="15">
        <v>4644.0929999999998</v>
      </c>
      <c r="R399" s="15">
        <v>2119.6859999999997</v>
      </c>
      <c r="S399" s="15">
        <v>6586.7659999999996</v>
      </c>
      <c r="T399" s="15">
        <v>13810.215</v>
      </c>
      <c r="V399" s="15">
        <f t="shared" si="58"/>
        <v>147.46040732422827</v>
      </c>
      <c r="W399" s="15">
        <f t="shared" si="59"/>
        <v>176.9804499476077</v>
      </c>
      <c r="X399" s="15">
        <f t="shared" si="60"/>
        <v>141.37290913801101</v>
      </c>
      <c r="Y399" s="15">
        <f t="shared" si="61"/>
        <v>147.82808492928447</v>
      </c>
    </row>
    <row r="400" spans="15:25" x14ac:dyDescent="0.35">
      <c r="O400" t="str">
        <f t="shared" si="62"/>
        <v/>
      </c>
      <c r="P400" s="16">
        <f t="shared" si="63"/>
        <v>44986</v>
      </c>
      <c r="Q400" s="15">
        <v>4649.2910000000002</v>
      </c>
      <c r="R400" s="15">
        <v>2127.8639999999996</v>
      </c>
      <c r="S400" s="15">
        <v>6606.4660000000003</v>
      </c>
      <c r="T400" s="15">
        <v>13847.856</v>
      </c>
      <c r="V400" s="15">
        <f t="shared" si="58"/>
        <v>147.62545552573314</v>
      </c>
      <c r="W400" s="15">
        <f t="shared" si="59"/>
        <v>177.66326151482636</v>
      </c>
      <c r="X400" s="15">
        <f t="shared" si="60"/>
        <v>141.79573367891908</v>
      </c>
      <c r="Y400" s="15">
        <f t="shared" si="61"/>
        <v>148.23100385160561</v>
      </c>
    </row>
    <row r="401" spans="15:25" x14ac:dyDescent="0.35">
      <c r="O401" t="str">
        <f t="shared" si="62"/>
        <v/>
      </c>
      <c r="P401" s="16">
        <f t="shared" si="63"/>
        <v>45017</v>
      </c>
      <c r="Q401" s="15">
        <v>4652.616</v>
      </c>
      <c r="R401" s="15">
        <v>2120.3070000000002</v>
      </c>
      <c r="S401" s="15">
        <v>6618.4839999999995</v>
      </c>
      <c r="T401" s="15">
        <v>13853.707</v>
      </c>
      <c r="V401" s="15">
        <f t="shared" si="58"/>
        <v>147.73103176082427</v>
      </c>
      <c r="W401" s="15">
        <f t="shared" si="59"/>
        <v>177.03229954203704</v>
      </c>
      <c r="X401" s="15">
        <f t="shared" si="60"/>
        <v>142.05367811204766</v>
      </c>
      <c r="Y401" s="15">
        <f t="shared" si="61"/>
        <v>148.29363445691635</v>
      </c>
    </row>
    <row r="402" spans="15:25" x14ac:dyDescent="0.35">
      <c r="O402" t="str">
        <f t="shared" si="62"/>
        <v/>
      </c>
      <c r="P402" s="16">
        <f t="shared" si="63"/>
        <v>45047</v>
      </c>
      <c r="Q402" s="15">
        <v>4656.6279999999997</v>
      </c>
      <c r="R402" s="15">
        <v>2129.4879999999998</v>
      </c>
      <c r="S402" s="15">
        <v>6638.7059999999992</v>
      </c>
      <c r="T402" s="15">
        <v>13887.058999999999</v>
      </c>
      <c r="V402" s="15">
        <f t="shared" si="58"/>
        <v>147.85842179245904</v>
      </c>
      <c r="W402" s="15">
        <f t="shared" si="59"/>
        <v>177.79885530122442</v>
      </c>
      <c r="X402" s="15">
        <f t="shared" si="60"/>
        <v>142.48770643013106</v>
      </c>
      <c r="Y402" s="15">
        <f t="shared" si="61"/>
        <v>148.65064282272101</v>
      </c>
    </row>
    <row r="403" spans="15:25" x14ac:dyDescent="0.35">
      <c r="O403" t="str">
        <f t="shared" si="62"/>
        <v/>
      </c>
      <c r="P403" s="16">
        <f t="shared" si="63"/>
        <v>45078</v>
      </c>
      <c r="Q403" s="15">
        <v>4667.71</v>
      </c>
      <c r="R403" s="15">
        <v>2142.5629999999996</v>
      </c>
      <c r="S403" s="15">
        <v>6660.6689999999999</v>
      </c>
      <c r="T403" s="15">
        <v>13930.057000000001</v>
      </c>
      <c r="V403" s="15">
        <f t="shared" si="58"/>
        <v>148.21030023976124</v>
      </c>
      <c r="W403" s="15">
        <f t="shared" si="59"/>
        <v>178.89053557040816</v>
      </c>
      <c r="X403" s="15">
        <f t="shared" si="60"/>
        <v>142.95910213530689</v>
      </c>
      <c r="Y403" s="15">
        <f t="shared" si="61"/>
        <v>149.11090444759722</v>
      </c>
    </row>
    <row r="404" spans="15:25" x14ac:dyDescent="0.35">
      <c r="O404" t="str">
        <f t="shared" si="62"/>
        <v/>
      </c>
      <c r="P404" s="16">
        <f t="shared" si="63"/>
        <v>45108</v>
      </c>
      <c r="Q404" s="15">
        <v>4659.0410000000002</v>
      </c>
      <c r="R404" s="15">
        <v>2135.076</v>
      </c>
      <c r="S404" s="15">
        <v>6642.3399999999992</v>
      </c>
      <c r="T404" s="15">
        <v>13900.376</v>
      </c>
      <c r="V404" s="15">
        <f t="shared" si="58"/>
        <v>147.93503997449659</v>
      </c>
      <c r="W404" s="15">
        <f t="shared" si="59"/>
        <v>178.2654181573773</v>
      </c>
      <c r="X404" s="15">
        <f t="shared" si="60"/>
        <v>142.56570360686504</v>
      </c>
      <c r="Y404" s="15">
        <f t="shared" si="61"/>
        <v>148.79319140773606</v>
      </c>
    </row>
    <row r="405" spans="15:25" x14ac:dyDescent="0.35">
      <c r="O405" t="str">
        <f t="shared" si="62"/>
        <v/>
      </c>
      <c r="P405" s="16">
        <f t="shared" si="63"/>
        <v>45139</v>
      </c>
      <c r="Q405" s="15">
        <v>4660.5349999999999</v>
      </c>
      <c r="R405" s="15">
        <v>2138.1819999999998</v>
      </c>
      <c r="S405" s="15">
        <v>6670.0199999999995</v>
      </c>
      <c r="T405" s="15">
        <v>13935.208000000001</v>
      </c>
      <c r="V405" s="15">
        <f t="shared" si="58"/>
        <v>147.98247783772251</v>
      </c>
      <c r="W405" s="15">
        <f t="shared" si="59"/>
        <v>178.52474962323461</v>
      </c>
      <c r="X405" s="15">
        <f t="shared" si="60"/>
        <v>143.15980428160287</v>
      </c>
      <c r="Y405" s="15">
        <f t="shared" si="61"/>
        <v>149.16604207329462</v>
      </c>
    </row>
    <row r="406" spans="15:25" x14ac:dyDescent="0.35">
      <c r="O406" t="str">
        <f t="shared" si="62"/>
        <v/>
      </c>
      <c r="P406" s="16">
        <f t="shared" si="63"/>
        <v>45170</v>
      </c>
      <c r="Q406" s="15">
        <v>4667.866</v>
      </c>
      <c r="R406" s="15">
        <v>2145.5790000000002</v>
      </c>
      <c r="S406" s="15">
        <v>6681.8029999999999</v>
      </c>
      <c r="T406" s="15">
        <v>13966.959000000001</v>
      </c>
      <c r="V406" s="15">
        <f t="shared" si="58"/>
        <v>148.21525359094147</v>
      </c>
      <c r="W406" s="15">
        <f t="shared" si="59"/>
        <v>179.14235260229026</v>
      </c>
      <c r="X406" s="15">
        <f t="shared" si="60"/>
        <v>143.4127048686851</v>
      </c>
      <c r="Y406" s="15">
        <f t="shared" si="61"/>
        <v>149.50591292429803</v>
      </c>
    </row>
    <row r="407" spans="15:25" x14ac:dyDescent="0.35">
      <c r="O407" t="str">
        <f t="shared" si="62"/>
        <v/>
      </c>
      <c r="P407" s="16">
        <f t="shared" si="63"/>
        <v>45200</v>
      </c>
      <c r="Q407" s="15">
        <v>4664.732</v>
      </c>
      <c r="R407" s="15">
        <v>2147.8300000000004</v>
      </c>
      <c r="S407" s="15">
        <v>6689.2149999999992</v>
      </c>
      <c r="T407" s="15">
        <v>13972.919</v>
      </c>
      <c r="V407" s="15">
        <f t="shared" si="58"/>
        <v>148.11574203582097</v>
      </c>
      <c r="W407" s="15">
        <f t="shared" si="59"/>
        <v>179.33029694538263</v>
      </c>
      <c r="X407" s="15">
        <f t="shared" si="60"/>
        <v>143.5717899193049</v>
      </c>
      <c r="Y407" s="15">
        <f t="shared" si="61"/>
        <v>149.56971029357709</v>
      </c>
    </row>
    <row r="408" spans="15:25" x14ac:dyDescent="0.35">
      <c r="O408" t="str">
        <f t="shared" si="62"/>
        <v/>
      </c>
      <c r="P408" s="16">
        <f t="shared" si="63"/>
        <v>45231</v>
      </c>
      <c r="Q408" s="15">
        <v>4667.3269999999993</v>
      </c>
      <c r="R408" s="15">
        <v>2150.6660000000002</v>
      </c>
      <c r="S408" s="15">
        <v>6692.759</v>
      </c>
      <c r="T408" s="15">
        <v>13982.691999999999</v>
      </c>
      <c r="V408" s="15">
        <f t="shared" si="58"/>
        <v>148.19813912756879</v>
      </c>
      <c r="W408" s="15">
        <f t="shared" si="59"/>
        <v>179.56708510931415</v>
      </c>
      <c r="X408" s="15">
        <f t="shared" si="60"/>
        <v>143.64785541031907</v>
      </c>
      <c r="Y408" s="15">
        <f t="shared" si="61"/>
        <v>149.67432299323556</v>
      </c>
    </row>
    <row r="409" spans="15:25" x14ac:dyDescent="0.35">
      <c r="O409" t="str">
        <f t="shared" si="62"/>
        <v/>
      </c>
      <c r="P409" s="17">
        <f t="shared" si="63"/>
        <v>45261</v>
      </c>
      <c r="Q409" s="15">
        <v>4672.6899999999996</v>
      </c>
      <c r="R409" s="15">
        <v>2156.2659999999996</v>
      </c>
      <c r="S409" s="15">
        <v>6704.326</v>
      </c>
      <c r="T409" s="15">
        <v>14009.736999999999</v>
      </c>
      <c r="U409" s="18"/>
      <c r="V409" s="15">
        <f t="shared" si="58"/>
        <v>148.36842645051428</v>
      </c>
      <c r="W409" s="15">
        <f t="shared" si="59"/>
        <v>180.03464988999701</v>
      </c>
      <c r="X409" s="15">
        <f t="shared" si="60"/>
        <v>143.89611995167354</v>
      </c>
      <c r="Y409" s="15">
        <f t="shared" si="61"/>
        <v>149.96381961272428</v>
      </c>
    </row>
    <row r="410" spans="15:25" x14ac:dyDescent="0.35">
      <c r="O410" t="str">
        <f t="shared" si="62"/>
        <v/>
      </c>
      <c r="P410" s="16">
        <f t="shared" si="63"/>
        <v>45292</v>
      </c>
      <c r="Q410" s="15">
        <v>4659.518</v>
      </c>
      <c r="R410" s="15">
        <v>2160.587</v>
      </c>
      <c r="S410" s="15">
        <v>6736.8269999999993</v>
      </c>
      <c r="T410" s="15">
        <v>14048.128000000001</v>
      </c>
      <c r="V410" s="15">
        <f t="shared" si="58"/>
        <v>147.95018579829764</v>
      </c>
      <c r="W410" s="15">
        <f t="shared" si="59"/>
        <v>180.3954262145204</v>
      </c>
      <c r="X410" s="15">
        <f t="shared" si="60"/>
        <v>144.59369459147317</v>
      </c>
      <c r="Y410" s="15">
        <f t="shared" si="61"/>
        <v>150.37476672748826</v>
      </c>
    </row>
    <row r="411" spans="15:25" x14ac:dyDescent="0.35">
      <c r="O411" t="str">
        <f t="shared" si="62"/>
        <v/>
      </c>
      <c r="P411" s="16">
        <f t="shared" si="63"/>
        <v>45323</v>
      </c>
      <c r="Q411" s="15">
        <v>4665.9549999999999</v>
      </c>
      <c r="R411" s="15">
        <v>2163.2010000000005</v>
      </c>
      <c r="S411" s="15">
        <v>6748.4269999999997</v>
      </c>
      <c r="T411" s="15">
        <v>14068.553</v>
      </c>
      <c r="V411" s="15">
        <f t="shared" si="58"/>
        <v>148.15457503898384</v>
      </c>
      <c r="W411" s="15">
        <f t="shared" si="59"/>
        <v>180.61367877464636</v>
      </c>
      <c r="X411" s="15">
        <f t="shared" si="60"/>
        <v>144.84266741759163</v>
      </c>
      <c r="Y411" s="15">
        <f t="shared" si="61"/>
        <v>150.59340116834821</v>
      </c>
    </row>
    <row r="412" spans="15:25" x14ac:dyDescent="0.35">
      <c r="O412" t="str">
        <f t="shared" si="62"/>
        <v/>
      </c>
      <c r="P412" s="16">
        <f t="shared" si="63"/>
        <v>45352</v>
      </c>
      <c r="Q412" s="15">
        <v>4674.1970000000001</v>
      </c>
      <c r="R412" s="15">
        <v>2166.3710000000001</v>
      </c>
      <c r="S412" s="15">
        <v>6756.0740000000005</v>
      </c>
      <c r="T412" s="15">
        <v>14089.037</v>
      </c>
      <c r="V412" s="15">
        <f t="shared" si="58"/>
        <v>148.41627709300522</v>
      </c>
      <c r="W412" s="15">
        <f t="shared" si="59"/>
        <v>180.87835383799717</v>
      </c>
      <c r="X412" s="15">
        <f t="shared" si="60"/>
        <v>145.00679631425783</v>
      </c>
      <c r="Y412" s="15">
        <f t="shared" si="61"/>
        <v>150.81266716034699</v>
      </c>
    </row>
    <row r="413" spans="15:25" x14ac:dyDescent="0.35">
      <c r="O413" t="str">
        <f t="shared" si="62"/>
        <v/>
      </c>
      <c r="P413" s="16">
        <f t="shared" si="63"/>
        <v>45383</v>
      </c>
      <c r="Q413" s="15">
        <v>4672.8940000000002</v>
      </c>
      <c r="R413" s="15">
        <v>2170.0340000000001</v>
      </c>
      <c r="S413" s="15">
        <v>6767.54</v>
      </c>
      <c r="T413" s="15">
        <v>14102.058999999999</v>
      </c>
      <c r="V413" s="15">
        <f t="shared" si="58"/>
        <v>148.37490390974997</v>
      </c>
      <c r="W413" s="15">
        <f t="shared" si="59"/>
        <v>181.18419130079027</v>
      </c>
      <c r="X413" s="15">
        <f t="shared" si="60"/>
        <v>145.2528930749711</v>
      </c>
      <c r="Y413" s="15">
        <f t="shared" si="61"/>
        <v>150.95205798966782</v>
      </c>
    </row>
    <row r="414" spans="15:25" x14ac:dyDescent="0.35">
      <c r="O414" t="str">
        <f t="shared" si="62"/>
        <v/>
      </c>
      <c r="P414" s="16">
        <f t="shared" si="63"/>
        <v>45413</v>
      </c>
      <c r="Q414" s="15">
        <v>4681.6790000000001</v>
      </c>
      <c r="R414" s="15">
        <v>2175.9609999999998</v>
      </c>
      <c r="S414" s="15">
        <v>6780.4860000000008</v>
      </c>
      <c r="T414" s="15">
        <v>14129.313</v>
      </c>
      <c r="V414" s="15">
        <f t="shared" si="58"/>
        <v>148.65384743614862</v>
      </c>
      <c r="W414" s="15">
        <f t="shared" si="59"/>
        <v>181.6790585249166</v>
      </c>
      <c r="X414" s="15">
        <f t="shared" si="60"/>
        <v>145.53075533418917</v>
      </c>
      <c r="Y414" s="15">
        <f t="shared" si="61"/>
        <v>151.24379179878395</v>
      </c>
    </row>
    <row r="415" spans="15:25" x14ac:dyDescent="0.35">
      <c r="O415" t="str">
        <f t="shared" si="62"/>
        <v/>
      </c>
      <c r="P415" s="16">
        <f t="shared" si="63"/>
        <v>45444</v>
      </c>
      <c r="Q415" s="15">
        <v>4681.8210000000008</v>
      </c>
      <c r="R415" s="15">
        <v>2170.2750000000001</v>
      </c>
      <c r="S415" s="15">
        <v>6769.4439999999995</v>
      </c>
      <c r="T415" s="15">
        <v>14103.795</v>
      </c>
      <c r="V415" s="15">
        <f t="shared" si="58"/>
        <v>148.65835625581266</v>
      </c>
      <c r="W415" s="15">
        <f t="shared" si="59"/>
        <v>181.20431328510182</v>
      </c>
      <c r="X415" s="15">
        <f t="shared" si="60"/>
        <v>145.29375895953399</v>
      </c>
      <c r="Y415" s="15">
        <f t="shared" si="61"/>
        <v>150.97064057910885</v>
      </c>
    </row>
    <row r="416" spans="15:25" x14ac:dyDescent="0.35">
      <c r="O416" t="str">
        <f t="shared" si="62"/>
        <v>'24</v>
      </c>
      <c r="P416" s="16">
        <f t="shared" si="63"/>
        <v>45474</v>
      </c>
      <c r="Q416" s="15">
        <v>4669.5879999999997</v>
      </c>
      <c r="R416" s="15">
        <v>2164.105</v>
      </c>
      <c r="S416" s="15">
        <v>6767.2520000000004</v>
      </c>
      <c r="T416" s="15">
        <v>14080.433000000001</v>
      </c>
      <c r="V416" s="15">
        <f t="shared" si="58"/>
        <v>148.26993096743078</v>
      </c>
      <c r="W416" s="15">
        <f t="shared" si="59"/>
        <v>180.68915708924226</v>
      </c>
      <c r="X416" s="15">
        <f t="shared" si="60"/>
        <v>145.24671168066749</v>
      </c>
      <c r="Y416" s="15">
        <f t="shared" si="61"/>
        <v>150.72056773664278</v>
      </c>
    </row>
    <row r="417" spans="15:25" x14ac:dyDescent="0.35">
      <c r="O417" t="str">
        <f t="shared" si="62"/>
        <v/>
      </c>
      <c r="P417" s="16">
        <f t="shared" si="63"/>
        <v>45505</v>
      </c>
      <c r="Q417" s="15">
        <v>4711.1930000000002</v>
      </c>
      <c r="R417" s="15">
        <v>2174.556</v>
      </c>
      <c r="S417" s="15">
        <v>6797.5119999999997</v>
      </c>
      <c r="T417" s="15">
        <v>14163.776</v>
      </c>
      <c r="V417" s="15">
        <f t="shared" si="58"/>
        <v>149.59098337674396</v>
      </c>
      <c r="W417" s="15">
        <f t="shared" si="59"/>
        <v>181.56174986119171</v>
      </c>
      <c r="X417" s="15">
        <f t="shared" si="60"/>
        <v>145.89618734604198</v>
      </c>
      <c r="Y417" s="15">
        <f t="shared" si="61"/>
        <v>151.61269259366063</v>
      </c>
    </row>
    <row r="418" spans="15:25" x14ac:dyDescent="0.35">
      <c r="O418" t="str">
        <f t="shared" si="62"/>
        <v/>
      </c>
      <c r="P418" s="17">
        <f t="shared" si="63"/>
        <v>45536</v>
      </c>
      <c r="Q418" s="18">
        <v>4726.9310000000005</v>
      </c>
      <c r="R418" s="18">
        <v>2178.154</v>
      </c>
      <c r="S418" s="18">
        <v>6813.1860000000006</v>
      </c>
      <c r="T418" s="18">
        <v>14206.287</v>
      </c>
      <c r="U418" s="18"/>
      <c r="V418" s="18">
        <f t="shared" si="58"/>
        <v>150.09070030542492</v>
      </c>
      <c r="W418" s="18">
        <f t="shared" si="59"/>
        <v>181.86216023278047</v>
      </c>
      <c r="X418" s="18">
        <f t="shared" si="60"/>
        <v>146.23260114574722</v>
      </c>
      <c r="Y418" s="18">
        <f t="shared" si="61"/>
        <v>152.06774124557728</v>
      </c>
    </row>
    <row r="419" spans="15:25" x14ac:dyDescent="0.35">
      <c r="O419" t="str">
        <f t="shared" si="62"/>
        <v/>
      </c>
      <c r="P419" s="16">
        <f t="shared" si="63"/>
        <v>45566</v>
      </c>
      <c r="Q419" s="15">
        <v>4714.4830000000002</v>
      </c>
      <c r="R419" s="15">
        <v>2190.4949999999999</v>
      </c>
      <c r="S419" s="15">
        <v>6822.6049999999996</v>
      </c>
      <c r="T419" s="15">
        <v>14207.215</v>
      </c>
      <c r="V419" s="15">
        <f t="shared" ref="V419:V420" si="64">(Q419/Q$122)*100</f>
        <v>149.69544828304467</v>
      </c>
      <c r="W419" s="15">
        <f t="shared" ref="W419:W420" si="65">(R419/R$122)*100</f>
        <v>182.89255611821039</v>
      </c>
      <c r="X419" s="15">
        <f t="shared" ref="X419:X420" si="66">(S419/S$122)*100</f>
        <v>146.43476278792045</v>
      </c>
      <c r="Y419" s="15">
        <f t="shared" ref="Y419:Y420" si="67">(T419/T$122)*100</f>
        <v>152.07767479569321</v>
      </c>
    </row>
    <row r="420" spans="15:25" x14ac:dyDescent="0.35">
      <c r="O420" t="str">
        <f t="shared" si="62"/>
        <v/>
      </c>
      <c r="P420" s="16">
        <f t="shared" si="63"/>
        <v>45597</v>
      </c>
      <c r="Q420" s="15">
        <v>4715.8269999999993</v>
      </c>
      <c r="R420" s="15">
        <v>2186.5459999999998</v>
      </c>
      <c r="S420" s="15">
        <v>6826.0320000000002</v>
      </c>
      <c r="T420" s="15">
        <v>14217.303</v>
      </c>
      <c r="V420" s="15">
        <f t="shared" si="64"/>
        <v>149.73812330859727</v>
      </c>
      <c r="W420" s="15">
        <f t="shared" si="65"/>
        <v>182.56283945411812</v>
      </c>
      <c r="X420" s="15">
        <f t="shared" si="66"/>
        <v>146.50831708749874</v>
      </c>
      <c r="Y420" s="15">
        <f t="shared" si="67"/>
        <v>152.18565933617768</v>
      </c>
    </row>
    <row r="421" spans="15:25" x14ac:dyDescent="0.35">
      <c r="O421" t="str">
        <f>IF(MONTH(P421)=7, IF(MOD(YEAR(P421), 2)=0, _xlfn.CONCAT("'", RIGHT(YEAR(P421), 2)), ""), "")</f>
        <v/>
      </c>
      <c r="P421" s="16">
        <f t="shared" si="63"/>
        <v>45627</v>
      </c>
      <c r="Q421" s="15">
        <v>4740.2650000000003</v>
      </c>
      <c r="R421" s="15">
        <v>2189.9830000000002</v>
      </c>
      <c r="S421" s="15">
        <v>6838.8070000000007</v>
      </c>
      <c r="T421" s="15">
        <v>14253.746999999999</v>
      </c>
      <c r="V421" s="15">
        <f t="shared" ref="V421" si="68">(Q421/Q$122)*100</f>
        <v>150.5140848223287</v>
      </c>
      <c r="W421" s="15">
        <f t="shared" ref="W421" si="69">(R421/R$122)*100</f>
        <v>182.84980733826225</v>
      </c>
      <c r="X421" s="15">
        <f t="shared" ref="X421" si="70">(S421/S$122)*100</f>
        <v>146.78250914384904</v>
      </c>
      <c r="Y421" s="15">
        <f t="shared" ref="Y421" si="71">(T421/T$122)*100</f>
        <v>152.57576526336004</v>
      </c>
    </row>
    <row r="422" spans="15:25" x14ac:dyDescent="0.35">
      <c r="P422" s="16">
        <f t="shared" si="63"/>
        <v>45658</v>
      </c>
    </row>
    <row r="425" spans="15:25" x14ac:dyDescent="0.35">
      <c r="Q425" s="14">
        <f>(Q421/$T$421)*100</f>
        <v>33.256272894418572</v>
      </c>
      <c r="R425" s="14">
        <f t="shared" ref="R425:S425" si="72">(R421/$T$421)*100</f>
        <v>15.364261762187867</v>
      </c>
      <c r="S425" s="14">
        <f t="shared" si="72"/>
        <v>47.979012115200312</v>
      </c>
    </row>
    <row r="426" spans="15:25" x14ac:dyDescent="0.35">
      <c r="Q426" s="14"/>
      <c r="R426" s="14"/>
      <c r="S426" s="14"/>
    </row>
    <row r="427" spans="15:25" x14ac:dyDescent="0.35">
      <c r="Q427" s="26" t="s">
        <v>809</v>
      </c>
    </row>
    <row r="428" spans="15:25" x14ac:dyDescent="0.35">
      <c r="Q428" s="15">
        <f>(Q429/$T429)*100</f>
        <v>27.69353715011707</v>
      </c>
      <c r="R428" s="15">
        <f t="shared" ref="R428:S428" si="73">(R429/$T429)*100</f>
        <v>13.81787631654462</v>
      </c>
      <c r="S428" s="15">
        <f t="shared" si="73"/>
        <v>55.112905208803141</v>
      </c>
    </row>
    <row r="429" spans="15:25" x14ac:dyDescent="0.35">
      <c r="Q429" s="15">
        <f>Q421-Q409</f>
        <v>67.575000000000728</v>
      </c>
      <c r="R429" s="15">
        <f t="shared" ref="R429:T429" si="74">R421-R409</f>
        <v>33.717000000000553</v>
      </c>
      <c r="S429" s="15">
        <f t="shared" si="74"/>
        <v>134.48100000000068</v>
      </c>
      <c r="T429" s="15">
        <f t="shared" si="74"/>
        <v>244.01000000000022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9812-D784-40B8-9901-F5E86FB7F33A}">
  <sheetPr>
    <tabColor theme="4" tint="0.79998168889431442"/>
  </sheetPr>
  <dimension ref="A1:I145"/>
  <sheetViews>
    <sheetView topLeftCell="A14" workbookViewId="0">
      <selection activeCell="G153" sqref="G153"/>
    </sheetView>
  </sheetViews>
  <sheetFormatPr defaultRowHeight="14.5" x14ac:dyDescent="0.35"/>
  <cols>
    <col min="1" max="1" width="11.54296875" customWidth="1"/>
    <col min="3" max="4" width="9.54296875" style="14" bestFit="1" customWidth="1"/>
    <col min="5" max="5" width="9" style="11" bestFit="1" customWidth="1"/>
    <col min="12" max="17" width="0" hidden="1" customWidth="1"/>
  </cols>
  <sheetData>
    <row r="1" spans="1:9" x14ac:dyDescent="0.35">
      <c r="A1" t="s">
        <v>0</v>
      </c>
      <c r="B1" t="s">
        <v>810</v>
      </c>
      <c r="C1" s="14" t="s">
        <v>811</v>
      </c>
      <c r="D1" s="14" t="s">
        <v>812</v>
      </c>
      <c r="F1" t="s">
        <v>813</v>
      </c>
      <c r="H1" t="s">
        <v>814</v>
      </c>
      <c r="I1" t="s">
        <v>815</v>
      </c>
    </row>
    <row r="2" spans="1:9" x14ac:dyDescent="0.35">
      <c r="A2" t="s">
        <v>497</v>
      </c>
      <c r="C2" s="14">
        <v>470.71239020000002</v>
      </c>
      <c r="D2" s="14">
        <v>100</v>
      </c>
      <c r="F2" s="14">
        <f>Data4!Q278</f>
        <v>3609.49</v>
      </c>
    </row>
    <row r="3" spans="1:9" x14ac:dyDescent="0.35">
      <c r="A3" t="s">
        <v>498</v>
      </c>
      <c r="C3" s="14">
        <v>472.69619069999999</v>
      </c>
      <c r="D3" s="14">
        <f>D$2*(C3/C$2)</f>
        <v>100.42144641638966</v>
      </c>
      <c r="E3" s="11">
        <f t="shared" ref="E3:E65" si="0">D3-D2</f>
        <v>0.42144641638965652</v>
      </c>
      <c r="F3" s="14">
        <f>Data4!Q279</f>
        <v>3631.8399999999997</v>
      </c>
    </row>
    <row r="4" spans="1:9" x14ac:dyDescent="0.35">
      <c r="A4" t="s">
        <v>499</v>
      </c>
      <c r="C4" s="14">
        <v>474.79784949999998</v>
      </c>
      <c r="D4" s="14">
        <f t="shared" ref="D4:D67" si="1">D$2*(C4/C$2)</f>
        <v>100.86793111569978</v>
      </c>
      <c r="E4" s="11">
        <f t="shared" si="0"/>
        <v>0.44648469931011903</v>
      </c>
      <c r="F4" s="14">
        <f>Data4!Q280</f>
        <v>3645.9400000000005</v>
      </c>
    </row>
    <row r="5" spans="1:9" x14ac:dyDescent="0.35">
      <c r="A5" t="s">
        <v>500</v>
      </c>
      <c r="C5" s="14">
        <v>477.15440969999997</v>
      </c>
      <c r="D5" s="14">
        <f t="shared" si="1"/>
        <v>101.36856807556369</v>
      </c>
      <c r="E5" s="11">
        <f t="shared" si="0"/>
        <v>0.5006369598639111</v>
      </c>
      <c r="F5" s="14">
        <f>Data4!Q281</f>
        <v>3644.5550000000003</v>
      </c>
    </row>
    <row r="6" spans="1:9" x14ac:dyDescent="0.35">
      <c r="A6" t="s">
        <v>501</v>
      </c>
      <c r="C6" s="14">
        <v>479.3110183</v>
      </c>
      <c r="D6" s="14">
        <f t="shared" si="1"/>
        <v>101.82672652749729</v>
      </c>
      <c r="E6" s="11">
        <f t="shared" si="0"/>
        <v>0.45815845193359905</v>
      </c>
      <c r="F6" s="14">
        <f>Data4!Q282</f>
        <v>3653.54</v>
      </c>
    </row>
    <row r="7" spans="1:9" x14ac:dyDescent="0.35">
      <c r="A7" t="s">
        <v>502</v>
      </c>
      <c r="C7" s="14">
        <v>481.55078529999997</v>
      </c>
      <c r="D7" s="14">
        <f t="shared" si="1"/>
        <v>102.30255147849303</v>
      </c>
      <c r="E7" s="11">
        <f t="shared" si="0"/>
        <v>0.47582495099574373</v>
      </c>
      <c r="F7" s="14">
        <f>Data4!Q283</f>
        <v>3666.0269999999996</v>
      </c>
    </row>
    <row r="8" spans="1:9" x14ac:dyDescent="0.35">
      <c r="A8" t="s">
        <v>503</v>
      </c>
      <c r="C8" s="14">
        <v>483.51095129999999</v>
      </c>
      <c r="D8" s="14">
        <f t="shared" si="1"/>
        <v>102.7189768883207</v>
      </c>
      <c r="E8" s="11">
        <f t="shared" si="0"/>
        <v>0.41642540982766718</v>
      </c>
      <c r="F8" s="14">
        <f>Data4!Q284</f>
        <v>3671.3559999999998</v>
      </c>
    </row>
    <row r="9" spans="1:9" x14ac:dyDescent="0.35">
      <c r="A9" t="s">
        <v>504</v>
      </c>
      <c r="C9" s="14">
        <v>485.4816318</v>
      </c>
      <c r="D9" s="14">
        <f t="shared" si="1"/>
        <v>103.1376360400721</v>
      </c>
      <c r="E9" s="11">
        <f t="shared" si="0"/>
        <v>0.41865915175139889</v>
      </c>
      <c r="F9" s="14">
        <f>Data4!Q285</f>
        <v>3681.473</v>
      </c>
    </row>
    <row r="10" spans="1:9" x14ac:dyDescent="0.35">
      <c r="A10" t="s">
        <v>505</v>
      </c>
      <c r="C10" s="14">
        <v>487.42013480000003</v>
      </c>
      <c r="D10" s="14">
        <f t="shared" si="1"/>
        <v>103.54945927658736</v>
      </c>
      <c r="E10" s="11">
        <f t="shared" si="0"/>
        <v>0.41182323651526076</v>
      </c>
      <c r="F10" s="14">
        <f>Data4!Q286</f>
        <v>3693.0279999999993</v>
      </c>
    </row>
    <row r="11" spans="1:9" x14ac:dyDescent="0.35">
      <c r="A11" t="s">
        <v>506</v>
      </c>
      <c r="C11" s="14">
        <v>489.31941010000003</v>
      </c>
      <c r="D11" s="14">
        <f t="shared" si="1"/>
        <v>103.95294882552255</v>
      </c>
      <c r="E11" s="11">
        <f t="shared" si="0"/>
        <v>0.40348954893519817</v>
      </c>
      <c r="F11" s="14">
        <f>Data4!Q287</f>
        <v>3697.2670000000003</v>
      </c>
    </row>
    <row r="12" spans="1:9" x14ac:dyDescent="0.35">
      <c r="A12" t="s">
        <v>507</v>
      </c>
      <c r="C12" s="14">
        <v>491.61725469999999</v>
      </c>
      <c r="D12" s="14">
        <f t="shared" si="1"/>
        <v>104.44111201133197</v>
      </c>
      <c r="E12" s="11">
        <f t="shared" si="0"/>
        <v>0.48816318580941243</v>
      </c>
      <c r="F12" s="14">
        <f>Data4!Q288</f>
        <v>3711.7479999999996</v>
      </c>
    </row>
    <row r="13" spans="1:9" x14ac:dyDescent="0.35">
      <c r="A13" t="s">
        <v>508</v>
      </c>
      <c r="C13" s="14">
        <v>493.88265999999999</v>
      </c>
      <c r="D13" s="14">
        <f t="shared" si="1"/>
        <v>104.92238366407886</v>
      </c>
      <c r="E13" s="11">
        <f t="shared" si="0"/>
        <v>0.48127165274689787</v>
      </c>
      <c r="F13" s="14">
        <f>Data4!Q289</f>
        <v>3713.1259999999997</v>
      </c>
    </row>
    <row r="14" spans="1:9" x14ac:dyDescent="0.35">
      <c r="A14" t="s">
        <v>509</v>
      </c>
      <c r="B14" t="str">
        <f>IF(RIGHT(A14,3)="Jul",LEFT(A14,4),"")</f>
        <v/>
      </c>
      <c r="C14" s="14">
        <v>496.23376580000001</v>
      </c>
      <c r="D14" s="14">
        <f t="shared" si="1"/>
        <v>105.42186186965597</v>
      </c>
      <c r="E14" s="11">
        <f t="shared" si="0"/>
        <v>0.49947820557710543</v>
      </c>
      <c r="F14" s="14">
        <f>Data4!Q290</f>
        <v>3720.7810000000004</v>
      </c>
      <c r="H14">
        <f t="shared" ref="H14:H45" si="2">((C14/C2)-1)*100</f>
        <v>5.421861869655964</v>
      </c>
      <c r="I14">
        <f t="shared" ref="I14" si="3">((F14/F2)-1)*100</f>
        <v>3.0832887748684978</v>
      </c>
    </row>
    <row r="15" spans="1:9" x14ac:dyDescent="0.35">
      <c r="A15" t="s">
        <v>510</v>
      </c>
      <c r="B15" t="str">
        <f t="shared" ref="B15:B78" si="4">IF(RIGHT(A15,3)="Jul",LEFT(A15,4),"")</f>
        <v/>
      </c>
      <c r="C15" s="14">
        <v>498.73679509999999</v>
      </c>
      <c r="D15" s="14">
        <f t="shared" si="1"/>
        <v>105.95361530383612</v>
      </c>
      <c r="E15" s="11">
        <f t="shared" si="0"/>
        <v>0.5317534341801462</v>
      </c>
      <c r="F15" s="14">
        <f>Data4!Q291</f>
        <v>3735.8130000000001</v>
      </c>
      <c r="H15">
        <f t="shared" si="2"/>
        <v>5.5089516083125956</v>
      </c>
      <c r="I15">
        <f t="shared" ref="I15" si="5">((F15/F3)-1)*100</f>
        <v>2.862818846645232</v>
      </c>
    </row>
    <row r="16" spans="1:9" x14ac:dyDescent="0.35">
      <c r="A16" t="s">
        <v>511</v>
      </c>
      <c r="B16" t="str">
        <f t="shared" si="4"/>
        <v/>
      </c>
      <c r="C16" s="14">
        <v>501.46622439999999</v>
      </c>
      <c r="D16" s="14">
        <f t="shared" si="1"/>
        <v>106.53346604854252</v>
      </c>
      <c r="E16" s="11">
        <f t="shared" si="0"/>
        <v>0.57985074470640541</v>
      </c>
      <c r="F16" s="14">
        <f>Data4!Q292</f>
        <v>3754.2530000000006</v>
      </c>
      <c r="H16">
        <f t="shared" si="2"/>
        <v>5.6167851071953878</v>
      </c>
      <c r="I16">
        <f t="shared" ref="I16" si="6">((F16/F4)-1)*100</f>
        <v>2.970783940492705</v>
      </c>
    </row>
    <row r="17" spans="1:9" x14ac:dyDescent="0.35">
      <c r="A17" t="s">
        <v>512</v>
      </c>
      <c r="B17" t="str">
        <f t="shared" si="4"/>
        <v/>
      </c>
      <c r="C17" s="14">
        <v>504.36002439999999</v>
      </c>
      <c r="D17" s="14">
        <f t="shared" si="1"/>
        <v>107.14823635419997</v>
      </c>
      <c r="E17" s="11">
        <f t="shared" si="0"/>
        <v>0.61477030565744428</v>
      </c>
      <c r="F17" s="14">
        <f>Data4!Q293</f>
        <v>3780.0880000000006</v>
      </c>
      <c r="H17">
        <f t="shared" si="2"/>
        <v>5.701637488188549</v>
      </c>
      <c r="I17">
        <f t="shared" ref="I17" si="7">((F17/F5)-1)*100</f>
        <v>3.7187804821164905</v>
      </c>
    </row>
    <row r="18" spans="1:9" x14ac:dyDescent="0.35">
      <c r="A18" t="s">
        <v>513</v>
      </c>
      <c r="B18" t="str">
        <f t="shared" si="4"/>
        <v/>
      </c>
      <c r="C18" s="14">
        <v>507.2299137</v>
      </c>
      <c r="D18" s="14">
        <f t="shared" si="1"/>
        <v>107.75792697627612</v>
      </c>
      <c r="E18" s="11">
        <f t="shared" si="0"/>
        <v>0.60969062207615821</v>
      </c>
      <c r="F18" s="14">
        <f>Data4!Q294</f>
        <v>3801.9939999999997</v>
      </c>
      <c r="H18">
        <f t="shared" si="2"/>
        <v>5.8247973307647971</v>
      </c>
      <c r="I18">
        <f t="shared" ref="I18" si="8">((F18/F6)-1)*100</f>
        <v>4.063292040048827</v>
      </c>
    </row>
    <row r="19" spans="1:9" x14ac:dyDescent="0.35">
      <c r="A19" t="s">
        <v>514</v>
      </c>
      <c r="B19" t="str">
        <f t="shared" si="4"/>
        <v/>
      </c>
      <c r="C19" s="14">
        <v>509.663115</v>
      </c>
      <c r="D19" s="14">
        <f t="shared" si="1"/>
        <v>108.27484587423974</v>
      </c>
      <c r="E19" s="11">
        <f t="shared" si="0"/>
        <v>0.51691889796362034</v>
      </c>
      <c r="F19" s="14">
        <f>Data4!Q295</f>
        <v>3812.4330000000004</v>
      </c>
      <c r="H19">
        <f t="shared" si="2"/>
        <v>5.8378743339576156</v>
      </c>
      <c r="I19">
        <f t="shared" ref="I19" si="9">((F19/F7)-1)*100</f>
        <v>3.993587608601934</v>
      </c>
    </row>
    <row r="20" spans="1:9" x14ac:dyDescent="0.35">
      <c r="A20" t="s">
        <v>515</v>
      </c>
      <c r="B20" t="str">
        <f t="shared" si="4"/>
        <v>2014</v>
      </c>
      <c r="C20" s="14">
        <v>512.13509209999995</v>
      </c>
      <c r="D20" s="14">
        <f t="shared" si="1"/>
        <v>108.80000245636192</v>
      </c>
      <c r="E20" s="11">
        <f t="shared" si="0"/>
        <v>0.52515658212217886</v>
      </c>
      <c r="F20" s="14">
        <f>Data4!Q296</f>
        <v>3825.453</v>
      </c>
      <c r="H20">
        <f t="shared" si="2"/>
        <v>5.9200604915026656</v>
      </c>
      <c r="I20">
        <f t="shared" ref="I20" si="10">((F20/F8)-1)*100</f>
        <v>4.1972775181704058</v>
      </c>
    </row>
    <row r="21" spans="1:9" x14ac:dyDescent="0.35">
      <c r="A21" t="s">
        <v>516</v>
      </c>
      <c r="B21" t="str">
        <f t="shared" si="4"/>
        <v/>
      </c>
      <c r="C21" s="14">
        <v>514.78185210000004</v>
      </c>
      <c r="D21" s="14">
        <f t="shared" si="1"/>
        <v>109.3622906083427</v>
      </c>
      <c r="E21" s="11">
        <f t="shared" si="0"/>
        <v>0.56228815198078053</v>
      </c>
      <c r="F21" s="14">
        <f>Data4!Q297</f>
        <v>3843.6839999999997</v>
      </c>
      <c r="H21">
        <f t="shared" si="2"/>
        <v>6.0352891604497749</v>
      </c>
      <c r="I21">
        <f t="shared" ref="I21" si="11">((F21/F9)-1)*100</f>
        <v>4.4061439537923963</v>
      </c>
    </row>
    <row r="22" spans="1:9" x14ac:dyDescent="0.35">
      <c r="A22" t="s">
        <v>517</v>
      </c>
      <c r="B22" t="str">
        <f t="shared" si="4"/>
        <v/>
      </c>
      <c r="C22" s="14">
        <v>517.58175540000002</v>
      </c>
      <c r="D22" s="14">
        <f t="shared" si="1"/>
        <v>109.95711312805805</v>
      </c>
      <c r="E22" s="11">
        <f t="shared" si="0"/>
        <v>0.5948225197153505</v>
      </c>
      <c r="F22" s="14">
        <f>Data4!Q298</f>
        <v>3857.7620000000002</v>
      </c>
      <c r="H22">
        <f t="shared" si="2"/>
        <v>6.1880128551472291</v>
      </c>
      <c r="I22">
        <f t="shared" ref="I22" si="12">((F22/F10)-1)*100</f>
        <v>4.4606756298625649</v>
      </c>
    </row>
    <row r="23" spans="1:9" x14ac:dyDescent="0.35">
      <c r="A23" t="s">
        <v>518</v>
      </c>
      <c r="B23" t="str">
        <f t="shared" si="4"/>
        <v/>
      </c>
      <c r="C23" s="14">
        <v>520.58508810000001</v>
      </c>
      <c r="D23" s="14">
        <f t="shared" si="1"/>
        <v>110.59515299327678</v>
      </c>
      <c r="E23" s="11">
        <f t="shared" si="0"/>
        <v>0.63803986521872957</v>
      </c>
      <c r="F23" s="14">
        <f>Data4!Q299</f>
        <v>3878.857</v>
      </c>
      <c r="H23">
        <f t="shared" si="2"/>
        <v>6.3896255400149204</v>
      </c>
      <c r="I23">
        <f t="shared" ref="I23" si="13">((F23/F11)-1)*100</f>
        <v>4.911465685329186</v>
      </c>
    </row>
    <row r="24" spans="1:9" x14ac:dyDescent="0.35">
      <c r="A24" t="s">
        <v>519</v>
      </c>
      <c r="B24" t="str">
        <f t="shared" si="4"/>
        <v/>
      </c>
      <c r="C24" s="14">
        <v>523.87648049999996</v>
      </c>
      <c r="D24" s="14">
        <f t="shared" si="1"/>
        <v>111.29438939931265</v>
      </c>
      <c r="E24" s="11">
        <f t="shared" si="0"/>
        <v>0.69923640603586534</v>
      </c>
      <c r="F24" s="14">
        <f>Data4!Q300</f>
        <v>3888.9810000000002</v>
      </c>
      <c r="H24">
        <f t="shared" si="2"/>
        <v>6.5618579274003608</v>
      </c>
      <c r="I24">
        <f t="shared" ref="I24" si="14">((F24/F12)-1)*100</f>
        <v>4.7749200646164836</v>
      </c>
    </row>
    <row r="25" spans="1:9" x14ac:dyDescent="0.35">
      <c r="A25" t="s">
        <v>520</v>
      </c>
      <c r="B25" t="str">
        <f t="shared" si="4"/>
        <v/>
      </c>
      <c r="C25" s="14">
        <v>526.58600100000001</v>
      </c>
      <c r="D25" s="14">
        <f t="shared" si="1"/>
        <v>111.87001063988563</v>
      </c>
      <c r="E25" s="11">
        <f t="shared" si="0"/>
        <v>0.57562124057298547</v>
      </c>
      <c r="F25" s="14">
        <f>Data4!Q301</f>
        <v>3906.2840000000006</v>
      </c>
      <c r="H25">
        <f t="shared" si="2"/>
        <v>6.621682364794923</v>
      </c>
      <c r="I25">
        <f t="shared" ref="I25" si="15">((F25/F13)-1)*100</f>
        <v>5.2020319267377602</v>
      </c>
    </row>
    <row r="26" spans="1:9" x14ac:dyDescent="0.35">
      <c r="A26" t="s">
        <v>521</v>
      </c>
      <c r="B26" t="str">
        <f t="shared" si="4"/>
        <v/>
      </c>
      <c r="C26" s="14">
        <v>528.87568669999996</v>
      </c>
      <c r="D26" s="14">
        <f t="shared" si="1"/>
        <v>112.35644051674252</v>
      </c>
      <c r="E26" s="11">
        <f t="shared" si="0"/>
        <v>0.48642987685688865</v>
      </c>
      <c r="F26" s="14">
        <f>Data4!Q302</f>
        <v>3907.9559999999997</v>
      </c>
      <c r="H26">
        <f t="shared" si="2"/>
        <v>6.5779322467862444</v>
      </c>
      <c r="I26">
        <f t="shared" ref="I26" si="16">((F26/F14)-1)*100</f>
        <v>5.0305298806890164</v>
      </c>
    </row>
    <row r="27" spans="1:9" x14ac:dyDescent="0.35">
      <c r="A27" t="s">
        <v>522</v>
      </c>
      <c r="B27" t="str">
        <f t="shared" si="4"/>
        <v/>
      </c>
      <c r="C27" s="14">
        <v>530.44216219999998</v>
      </c>
      <c r="D27" s="14">
        <f t="shared" si="1"/>
        <v>112.68922876124452</v>
      </c>
      <c r="E27" s="11">
        <f t="shared" si="0"/>
        <v>0.33278824450199807</v>
      </c>
      <c r="F27" s="14">
        <f>Data4!Q303</f>
        <v>3891.1220000000003</v>
      </c>
      <c r="H27">
        <f t="shared" si="2"/>
        <v>6.3571341460063824</v>
      </c>
      <c r="I27">
        <f t="shared" ref="I27" si="17">((F27/F15)-1)*100</f>
        <v>4.1573012353669725</v>
      </c>
    </row>
    <row r="28" spans="1:9" x14ac:dyDescent="0.35">
      <c r="A28" t="s">
        <v>523</v>
      </c>
      <c r="B28" t="str">
        <f t="shared" si="4"/>
        <v/>
      </c>
      <c r="C28" s="14">
        <v>531.58539089999999</v>
      </c>
      <c r="D28" s="14">
        <f t="shared" si="1"/>
        <v>112.93210078326932</v>
      </c>
      <c r="E28" s="11">
        <f t="shared" si="0"/>
        <v>0.24287202202479818</v>
      </c>
      <c r="F28" s="14">
        <f>Data4!Q304</f>
        <v>3878.3270000000002</v>
      </c>
      <c r="H28">
        <f t="shared" si="2"/>
        <v>6.0062203662943237</v>
      </c>
      <c r="I28">
        <f t="shared" ref="I28" si="18">((F28/F16)-1)*100</f>
        <v>3.3048918120329063</v>
      </c>
    </row>
    <row r="29" spans="1:9" x14ac:dyDescent="0.35">
      <c r="A29" t="s">
        <v>524</v>
      </c>
      <c r="B29" t="str">
        <f t="shared" si="4"/>
        <v/>
      </c>
      <c r="C29" s="14">
        <v>533.08499140000004</v>
      </c>
      <c r="D29" s="14">
        <f t="shared" si="1"/>
        <v>113.25068183854235</v>
      </c>
      <c r="E29" s="11">
        <f t="shared" si="0"/>
        <v>0.31858105527302882</v>
      </c>
      <c r="F29" s="14">
        <f>Data4!Q305</f>
        <v>3864.2809999999999</v>
      </c>
      <c r="H29">
        <f t="shared" si="2"/>
        <v>5.6953298458124246</v>
      </c>
      <c r="I29">
        <f t="shared" ref="I29" si="19">((F29/F17)-1)*100</f>
        <v>2.2272761903955551</v>
      </c>
    </row>
    <row r="30" spans="1:9" x14ac:dyDescent="0.35">
      <c r="A30" t="s">
        <v>525</v>
      </c>
      <c r="B30" t="str">
        <f t="shared" si="4"/>
        <v/>
      </c>
      <c r="C30" s="14">
        <v>534.75820439999995</v>
      </c>
      <c r="D30" s="14">
        <f t="shared" si="1"/>
        <v>113.60614581927355</v>
      </c>
      <c r="E30" s="11">
        <f t="shared" si="0"/>
        <v>0.35546398073120145</v>
      </c>
      <c r="F30" s="14">
        <f>Data4!Q306</f>
        <v>3859.1099999999997</v>
      </c>
      <c r="H30">
        <f t="shared" si="2"/>
        <v>5.4271820246550861</v>
      </c>
      <c r="I30">
        <f t="shared" ref="I30" si="20">((F30/F18)-1)*100</f>
        <v>1.5022643381341405</v>
      </c>
    </row>
    <row r="31" spans="1:9" x14ac:dyDescent="0.35">
      <c r="A31" t="s">
        <v>526</v>
      </c>
      <c r="B31" t="str">
        <f t="shared" si="4"/>
        <v/>
      </c>
      <c r="C31" s="14">
        <v>536.50997189999998</v>
      </c>
      <c r="D31" s="14">
        <f t="shared" si="1"/>
        <v>113.9782982283605</v>
      </c>
      <c r="E31" s="11">
        <f t="shared" si="0"/>
        <v>0.3721524090869508</v>
      </c>
      <c r="F31" s="14">
        <f>Data4!Q307</f>
        <v>3856.1530000000002</v>
      </c>
      <c r="H31">
        <f t="shared" si="2"/>
        <v>5.267569127501015</v>
      </c>
      <c r="I31">
        <f t="shared" ref="I31" si="21">((F31/F19)-1)*100</f>
        <v>1.1467742515081536</v>
      </c>
    </row>
    <row r="32" spans="1:9" x14ac:dyDescent="0.35">
      <c r="A32" t="s">
        <v>527</v>
      </c>
      <c r="B32" t="str">
        <f t="shared" si="4"/>
        <v>2015</v>
      </c>
      <c r="C32" s="14">
        <v>537.90567780000003</v>
      </c>
      <c r="D32" s="14">
        <f t="shared" si="1"/>
        <v>114.27480750431285</v>
      </c>
      <c r="E32" s="11">
        <f t="shared" si="0"/>
        <v>0.29650927595234577</v>
      </c>
      <c r="F32" s="14">
        <f>Data4!Q308</f>
        <v>3859.7040000000002</v>
      </c>
      <c r="H32">
        <f t="shared" si="2"/>
        <v>5.0319898201719226</v>
      </c>
      <c r="I32">
        <f t="shared" ref="I32" si="22">((F32/F20)-1)*100</f>
        <v>0.89534494346159565</v>
      </c>
    </row>
    <row r="33" spans="1:9" x14ac:dyDescent="0.35">
      <c r="A33" t="s">
        <v>528</v>
      </c>
      <c r="B33" t="str">
        <f t="shared" si="4"/>
        <v/>
      </c>
      <c r="C33" s="14">
        <v>539.20109049999996</v>
      </c>
      <c r="D33" s="14">
        <f t="shared" si="1"/>
        <v>114.55001009658996</v>
      </c>
      <c r="E33" s="11">
        <f t="shared" si="0"/>
        <v>0.27520259227711108</v>
      </c>
      <c r="F33" s="14">
        <f>Data4!Q309</f>
        <v>3854.1660000000002</v>
      </c>
      <c r="H33">
        <f t="shared" si="2"/>
        <v>4.7436090259173058</v>
      </c>
      <c r="I33">
        <f t="shared" ref="I33" si="23">((F33/F21)-1)*100</f>
        <v>0.27270712160523125</v>
      </c>
    </row>
    <row r="34" spans="1:9" x14ac:dyDescent="0.35">
      <c r="A34" t="s">
        <v>529</v>
      </c>
      <c r="B34" t="str">
        <f t="shared" si="4"/>
        <v/>
      </c>
      <c r="C34" s="14">
        <v>540.42506930000002</v>
      </c>
      <c r="D34" s="14">
        <f t="shared" si="1"/>
        <v>114.8100369889095</v>
      </c>
      <c r="E34" s="11">
        <f t="shared" si="0"/>
        <v>0.26002689231954434</v>
      </c>
      <c r="F34" s="14">
        <f>Data4!Q310</f>
        <v>3846.6439999999998</v>
      </c>
      <c r="H34">
        <f t="shared" si="2"/>
        <v>4.4134696908599613</v>
      </c>
      <c r="I34">
        <f t="shared" ref="I34" si="24">((F34/F22)-1)*100</f>
        <v>-0.28819818329902658</v>
      </c>
    </row>
    <row r="35" spans="1:9" x14ac:dyDescent="0.35">
      <c r="A35" t="s">
        <v>530</v>
      </c>
      <c r="B35" t="str">
        <f t="shared" si="4"/>
        <v/>
      </c>
      <c r="C35" s="14">
        <v>541.55087460000004</v>
      </c>
      <c r="D35" s="14">
        <f t="shared" si="1"/>
        <v>115.04920751499692</v>
      </c>
      <c r="E35" s="11">
        <f t="shared" si="0"/>
        <v>0.2391705260874204</v>
      </c>
      <c r="F35" s="14">
        <f>Data4!Q311</f>
        <v>3845.5309999999999</v>
      </c>
      <c r="H35">
        <f t="shared" si="2"/>
        <v>4.0273505675161969</v>
      </c>
      <c r="I35">
        <f t="shared" ref="I35" si="25">((F35/F23)-1)*100</f>
        <v>-0.85917062681093448</v>
      </c>
    </row>
    <row r="36" spans="1:9" x14ac:dyDescent="0.35">
      <c r="A36" t="s">
        <v>531</v>
      </c>
      <c r="B36" t="str">
        <f t="shared" si="4"/>
        <v/>
      </c>
      <c r="C36" s="14">
        <v>542.56444160000001</v>
      </c>
      <c r="D36" s="14">
        <f t="shared" si="1"/>
        <v>115.26453369316899</v>
      </c>
      <c r="E36" s="11">
        <f t="shared" si="0"/>
        <v>0.21532617817206301</v>
      </c>
      <c r="F36" s="14">
        <f>Data4!Q312</f>
        <v>3836.7510000000002</v>
      </c>
      <c r="H36">
        <f t="shared" si="2"/>
        <v>3.5672456763403027</v>
      </c>
      <c r="I36">
        <f t="shared" ref="I36" si="26">((F36/F24)-1)*100</f>
        <v>-1.3430253323428398</v>
      </c>
    </row>
    <row r="37" spans="1:9" x14ac:dyDescent="0.35">
      <c r="A37" t="s">
        <v>532</v>
      </c>
      <c r="B37" t="str">
        <f t="shared" si="4"/>
        <v/>
      </c>
      <c r="C37" s="14">
        <v>543.65681340000003</v>
      </c>
      <c r="D37" s="14">
        <f t="shared" si="1"/>
        <v>115.49660147441769</v>
      </c>
      <c r="E37" s="11">
        <f t="shared" si="0"/>
        <v>0.23206778124870198</v>
      </c>
      <c r="F37" s="14">
        <f>Data4!Q313</f>
        <v>3842.1979999999999</v>
      </c>
      <c r="H37">
        <f t="shared" si="2"/>
        <v>3.2417900148469903</v>
      </c>
      <c r="I37">
        <f t="shared" ref="I37" si="27">((F37/F25)-1)*100</f>
        <v>-1.6405873203279797</v>
      </c>
    </row>
    <row r="38" spans="1:9" x14ac:dyDescent="0.35">
      <c r="A38" t="s">
        <v>533</v>
      </c>
      <c r="B38" t="str">
        <f t="shared" si="4"/>
        <v/>
      </c>
      <c r="C38" s="14">
        <v>545.05572789999997</v>
      </c>
      <c r="D38" s="14">
        <f t="shared" si="1"/>
        <v>115.79379239803148</v>
      </c>
      <c r="E38" s="11">
        <f t="shared" si="0"/>
        <v>0.29719092361379751</v>
      </c>
      <c r="F38" s="14">
        <f>Data4!Q314</f>
        <v>3836.4830000000002</v>
      </c>
      <c r="H38">
        <f t="shared" si="2"/>
        <v>3.059327854709637</v>
      </c>
      <c r="I38">
        <f t="shared" ref="I38" si="28">((F38/F26)-1)*100</f>
        <v>-1.8289100491407639</v>
      </c>
    </row>
    <row r="39" spans="1:9" x14ac:dyDescent="0.35">
      <c r="A39" t="s">
        <v>534</v>
      </c>
      <c r="B39" t="str">
        <f t="shared" si="4"/>
        <v/>
      </c>
      <c r="C39" s="14">
        <v>546.01122429999998</v>
      </c>
      <c r="D39" s="14">
        <f t="shared" si="1"/>
        <v>115.99678182849753</v>
      </c>
      <c r="E39" s="11">
        <f t="shared" si="0"/>
        <v>0.20298943046604734</v>
      </c>
      <c r="F39" s="14">
        <f>Data4!Q315</f>
        <v>3827.1440000000002</v>
      </c>
      <c r="H39">
        <f t="shared" si="2"/>
        <v>2.9351102173755583</v>
      </c>
      <c r="I39">
        <f t="shared" ref="I39" si="29">((F39/F27)-1)*100</f>
        <v>-1.6442044222720331</v>
      </c>
    </row>
    <row r="40" spans="1:9" x14ac:dyDescent="0.35">
      <c r="A40" t="s">
        <v>535</v>
      </c>
      <c r="B40" t="str">
        <f t="shared" si="4"/>
        <v/>
      </c>
      <c r="C40" s="14">
        <v>546.98162409999998</v>
      </c>
      <c r="D40" s="14">
        <f t="shared" si="1"/>
        <v>116.20293739614418</v>
      </c>
      <c r="E40" s="11">
        <f t="shared" si="0"/>
        <v>0.20615556764664689</v>
      </c>
      <c r="F40" s="14">
        <f>Data4!Q316</f>
        <v>3814.0619999999999</v>
      </c>
      <c r="H40">
        <f t="shared" si="2"/>
        <v>2.8962859897134097</v>
      </c>
      <c r="I40">
        <f t="shared" ref="I40" si="30">((F40/F28)-1)*100</f>
        <v>-1.6570289199440924</v>
      </c>
    </row>
    <row r="41" spans="1:9" x14ac:dyDescent="0.35">
      <c r="A41" t="s">
        <v>536</v>
      </c>
      <c r="B41" t="str">
        <f t="shared" si="4"/>
        <v/>
      </c>
      <c r="C41" s="14">
        <v>547.79306919999999</v>
      </c>
      <c r="D41" s="14">
        <f t="shared" si="1"/>
        <v>116.3753239992789</v>
      </c>
      <c r="E41" s="11">
        <f t="shared" si="0"/>
        <v>0.17238660313472565</v>
      </c>
      <c r="F41" s="14">
        <f>Data4!Q317</f>
        <v>3818.5450000000001</v>
      </c>
      <c r="H41">
        <f t="shared" si="2"/>
        <v>2.7590493143266448</v>
      </c>
      <c r="I41">
        <f t="shared" ref="I41" si="31">((F41/F29)-1)*100</f>
        <v>-1.1835578209762665</v>
      </c>
    </row>
    <row r="42" spans="1:9" x14ac:dyDescent="0.35">
      <c r="A42" t="s">
        <v>537</v>
      </c>
      <c r="B42" t="str">
        <f t="shared" si="4"/>
        <v/>
      </c>
      <c r="C42" s="14">
        <v>548.48337849999996</v>
      </c>
      <c r="D42" s="14">
        <f t="shared" si="1"/>
        <v>116.52197603444345</v>
      </c>
      <c r="E42" s="11">
        <f t="shared" si="0"/>
        <v>0.14665203516454994</v>
      </c>
      <c r="F42" s="14">
        <f>Data4!Q318</f>
        <v>3805.7950000000001</v>
      </c>
      <c r="H42">
        <f t="shared" si="2"/>
        <v>2.5666130948658772</v>
      </c>
      <c r="I42">
        <f t="shared" ref="I42" si="32">((F42/F30)-1)*100</f>
        <v>-1.3815361573005114</v>
      </c>
    </row>
    <row r="43" spans="1:9" x14ac:dyDescent="0.35">
      <c r="A43" t="s">
        <v>538</v>
      </c>
      <c r="B43" t="str">
        <f t="shared" si="4"/>
        <v/>
      </c>
      <c r="C43" s="14">
        <v>549.63957370000003</v>
      </c>
      <c r="D43" s="14">
        <f t="shared" si="1"/>
        <v>116.76760271096005</v>
      </c>
      <c r="E43" s="11">
        <f t="shared" si="0"/>
        <v>0.24562667651659353</v>
      </c>
      <c r="F43" s="14">
        <f>Data4!Q319</f>
        <v>3796.9460000000004</v>
      </c>
      <c r="H43">
        <f t="shared" si="2"/>
        <v>2.4472241873720879</v>
      </c>
      <c r="I43">
        <f t="shared" ref="I43" si="33">((F43/F31)-1)*100</f>
        <v>-1.5353903229462063</v>
      </c>
    </row>
    <row r="44" spans="1:9" x14ac:dyDescent="0.35">
      <c r="A44" t="s">
        <v>539</v>
      </c>
      <c r="B44" t="str">
        <f t="shared" si="4"/>
        <v>2016</v>
      </c>
      <c r="C44" s="14">
        <v>551.25003909999998</v>
      </c>
      <c r="D44" s="14">
        <f t="shared" si="1"/>
        <v>117.10973634362598</v>
      </c>
      <c r="E44" s="11">
        <f t="shared" si="0"/>
        <v>0.34213363266593433</v>
      </c>
      <c r="F44" s="14">
        <f>Data4!Q320</f>
        <v>3811.6850000000004</v>
      </c>
      <c r="H44">
        <f t="shared" si="2"/>
        <v>2.4807994878540018</v>
      </c>
      <c r="I44">
        <f t="shared" ref="I44" si="34">((F44/F32)-1)*100</f>
        <v>-1.2441109473679823</v>
      </c>
    </row>
    <row r="45" spans="1:9" x14ac:dyDescent="0.35">
      <c r="A45" t="s">
        <v>540</v>
      </c>
      <c r="B45" t="str">
        <f t="shared" si="4"/>
        <v/>
      </c>
      <c r="C45" s="14">
        <v>552.59054700000002</v>
      </c>
      <c r="D45" s="14">
        <f t="shared" si="1"/>
        <v>117.39451913836621</v>
      </c>
      <c r="E45" s="11">
        <f t="shared" si="0"/>
        <v>0.28478279474022372</v>
      </c>
      <c r="F45" s="14">
        <f>Data4!Q321</f>
        <v>3805.4760000000006</v>
      </c>
      <c r="H45">
        <f t="shared" si="2"/>
        <v>2.4832027857332406</v>
      </c>
      <c r="I45">
        <f t="shared" ref="I45" si="35">((F45/F33)-1)*100</f>
        <v>-1.2633083266263001</v>
      </c>
    </row>
    <row r="46" spans="1:9" x14ac:dyDescent="0.35">
      <c r="A46" t="s">
        <v>541</v>
      </c>
      <c r="B46" t="str">
        <f t="shared" si="4"/>
        <v/>
      </c>
      <c r="C46" s="14">
        <v>553.97803380000005</v>
      </c>
      <c r="D46" s="14">
        <f t="shared" si="1"/>
        <v>117.68928231624017</v>
      </c>
      <c r="E46" s="11">
        <f t="shared" si="0"/>
        <v>0.29476317787396056</v>
      </c>
      <c r="F46" s="14">
        <f>Data4!Q322</f>
        <v>3818.01</v>
      </c>
      <c r="H46">
        <f t="shared" ref="H46:H77" si="36">((C46/C34)-1)*100</f>
        <v>2.5078341605349497</v>
      </c>
      <c r="I46">
        <f t="shared" ref="I46" si="37">((F46/F34)-1)*100</f>
        <v>-0.74438913504861759</v>
      </c>
    </row>
    <row r="47" spans="1:9" x14ac:dyDescent="0.35">
      <c r="A47" t="s">
        <v>542</v>
      </c>
      <c r="B47" t="str">
        <f t="shared" si="4"/>
        <v/>
      </c>
      <c r="C47" s="14">
        <v>555.26567790000001</v>
      </c>
      <c r="D47" s="14">
        <f t="shared" si="1"/>
        <v>117.96283451643887</v>
      </c>
      <c r="E47" s="11">
        <f t="shared" si="0"/>
        <v>0.27355220019870785</v>
      </c>
      <c r="F47" s="14">
        <f>Data4!Q323</f>
        <v>3804.7969999999996</v>
      </c>
      <c r="H47">
        <f t="shared" si="36"/>
        <v>2.5325050596825216</v>
      </c>
      <c r="I47">
        <f t="shared" ref="I47" si="38">((F47/F35)-1)*100</f>
        <v>-1.0592555358414857</v>
      </c>
    </row>
    <row r="48" spans="1:9" x14ac:dyDescent="0.35">
      <c r="A48" t="s">
        <v>543</v>
      </c>
      <c r="B48" t="str">
        <f t="shared" si="4"/>
        <v/>
      </c>
      <c r="C48" s="14">
        <v>556.62402589999999</v>
      </c>
      <c r="D48" s="14">
        <f t="shared" si="1"/>
        <v>118.25140733251087</v>
      </c>
      <c r="E48" s="11">
        <f t="shared" si="0"/>
        <v>0.2885728160719907</v>
      </c>
      <c r="F48" s="14">
        <f>Data4!Q324</f>
        <v>3807.0839999999998</v>
      </c>
      <c r="H48">
        <f t="shared" si="36"/>
        <v>2.5913206288526558</v>
      </c>
      <c r="I48">
        <f t="shared" ref="I48" si="39">((F48/F36)-1)*100</f>
        <v>-0.77323235206038232</v>
      </c>
    </row>
    <row r="49" spans="1:9" x14ac:dyDescent="0.35">
      <c r="A49" t="s">
        <v>544</v>
      </c>
      <c r="B49" t="str">
        <f t="shared" si="4"/>
        <v/>
      </c>
      <c r="C49" s="14">
        <v>558.15342980000003</v>
      </c>
      <c r="D49" s="14">
        <f t="shared" si="1"/>
        <v>118.57631993983573</v>
      </c>
      <c r="E49" s="11">
        <f t="shared" si="0"/>
        <v>0.32491260732486182</v>
      </c>
      <c r="F49" s="14">
        <f>Data4!Q325</f>
        <v>3809.1300000000006</v>
      </c>
      <c r="H49">
        <f t="shared" si="36"/>
        <v>2.6665013741553167</v>
      </c>
      <c r="I49">
        <f t="shared" ref="I49" si="40">((F49/F37)-1)*100</f>
        <v>-0.86065319902824955</v>
      </c>
    </row>
    <row r="50" spans="1:9" x14ac:dyDescent="0.35">
      <c r="A50" t="s">
        <v>545</v>
      </c>
      <c r="B50" t="str">
        <f t="shared" si="4"/>
        <v/>
      </c>
      <c r="C50" s="14">
        <v>560.24302569999998</v>
      </c>
      <c r="D50" s="14">
        <f t="shared" si="1"/>
        <v>119.02024194900829</v>
      </c>
      <c r="E50" s="11">
        <f t="shared" si="0"/>
        <v>0.4439220091725673</v>
      </c>
      <c r="F50" s="14">
        <f>Data4!Q326</f>
        <v>3825.0219999999999</v>
      </c>
      <c r="H50">
        <f t="shared" si="36"/>
        <v>2.7863752314857493</v>
      </c>
      <c r="I50">
        <f t="shared" ref="I50" si="41">((F50/F38)-1)*100</f>
        <v>-0.29873715066638384</v>
      </c>
    </row>
    <row r="51" spans="1:9" x14ac:dyDescent="0.35">
      <c r="A51" t="s">
        <v>546</v>
      </c>
      <c r="B51" t="str">
        <f t="shared" si="4"/>
        <v/>
      </c>
      <c r="C51" s="14">
        <v>562.60093700000004</v>
      </c>
      <c r="D51" s="14">
        <f t="shared" si="1"/>
        <v>119.52116594189452</v>
      </c>
      <c r="E51" s="11">
        <f t="shared" si="0"/>
        <v>0.50092399288622858</v>
      </c>
      <c r="F51" s="14">
        <f>Data4!Q327</f>
        <v>3833.1320000000001</v>
      </c>
      <c r="H51">
        <f t="shared" si="36"/>
        <v>3.0383464591352549</v>
      </c>
      <c r="I51">
        <f t="shared" ref="I51" si="42">((F51/F39)-1)*100</f>
        <v>0.15646131945910025</v>
      </c>
    </row>
    <row r="52" spans="1:9" x14ac:dyDescent="0.35">
      <c r="A52" t="s">
        <v>547</v>
      </c>
      <c r="B52" t="str">
        <f t="shared" si="4"/>
        <v/>
      </c>
      <c r="C52" s="14">
        <v>565.04820789999997</v>
      </c>
      <c r="D52" s="14">
        <f t="shared" si="1"/>
        <v>120.04107384127234</v>
      </c>
      <c r="E52" s="11">
        <f t="shared" si="0"/>
        <v>0.51990789937781301</v>
      </c>
      <c r="F52" s="14">
        <f>Data4!Q328</f>
        <v>3852.087</v>
      </c>
      <c r="H52">
        <f t="shared" si="36"/>
        <v>3.3029599174792423</v>
      </c>
      <c r="I52">
        <f t="shared" ref="I52" si="43">((F52/F40)-1)*100</f>
        <v>0.99696858624742646</v>
      </c>
    </row>
    <row r="53" spans="1:9" x14ac:dyDescent="0.35">
      <c r="A53" t="s">
        <v>548</v>
      </c>
      <c r="B53" t="str">
        <f t="shared" si="4"/>
        <v/>
      </c>
      <c r="C53" s="14">
        <v>567.41538390000005</v>
      </c>
      <c r="D53" s="14">
        <f t="shared" si="1"/>
        <v>120.5439660636322</v>
      </c>
      <c r="E53" s="11">
        <f t="shared" si="0"/>
        <v>0.50289222235986131</v>
      </c>
      <c r="F53" s="14">
        <f>Data4!Q329</f>
        <v>3851.2330000000002</v>
      </c>
      <c r="H53">
        <f t="shared" si="36"/>
        <v>3.5820669890286538</v>
      </c>
      <c r="I53">
        <f t="shared" ref="I53" si="44">((F53/F41)-1)*100</f>
        <v>0.85603286068385298</v>
      </c>
    </row>
    <row r="54" spans="1:9" x14ac:dyDescent="0.35">
      <c r="A54" t="s">
        <v>549</v>
      </c>
      <c r="B54" t="str">
        <f t="shared" si="4"/>
        <v/>
      </c>
      <c r="C54" s="14">
        <v>569.74085950000006</v>
      </c>
      <c r="D54" s="14">
        <f t="shared" si="1"/>
        <v>121.03799928825414</v>
      </c>
      <c r="E54" s="11">
        <f t="shared" si="0"/>
        <v>0.4940332246219441</v>
      </c>
      <c r="F54" s="14">
        <f>Data4!Q330</f>
        <v>3868.0729999999999</v>
      </c>
      <c r="H54">
        <f t="shared" si="36"/>
        <v>3.8756837186452842</v>
      </c>
      <c r="I54">
        <f t="shared" ref="I54" si="45">((F54/F42)-1)*100</f>
        <v>1.6363992280193695</v>
      </c>
    </row>
    <row r="55" spans="1:9" x14ac:dyDescent="0.35">
      <c r="A55" t="s">
        <v>550</v>
      </c>
      <c r="B55" t="str">
        <f t="shared" si="4"/>
        <v/>
      </c>
      <c r="C55" s="14">
        <v>571.94554579999999</v>
      </c>
      <c r="D55" s="14">
        <f t="shared" si="1"/>
        <v>121.50637155673493</v>
      </c>
      <c r="E55" s="11">
        <f t="shared" si="0"/>
        <v>0.46837226848079183</v>
      </c>
      <c r="F55" s="14">
        <f>Data4!Q331</f>
        <v>3884.3330000000001</v>
      </c>
      <c r="H55">
        <f t="shared" si="36"/>
        <v>4.0582907722315653</v>
      </c>
      <c r="I55">
        <f t="shared" ref="I55" si="46">((F55/F43)-1)*100</f>
        <v>2.3015075800393081</v>
      </c>
    </row>
    <row r="56" spans="1:9" x14ac:dyDescent="0.35">
      <c r="A56" t="s">
        <v>551</v>
      </c>
      <c r="B56" t="str">
        <f t="shared" si="4"/>
        <v>2017</v>
      </c>
      <c r="C56" s="14">
        <v>573.7163511</v>
      </c>
      <c r="D56" s="14">
        <f t="shared" si="1"/>
        <v>121.8825684312739</v>
      </c>
      <c r="E56" s="11">
        <f t="shared" si="0"/>
        <v>0.37619687453896233</v>
      </c>
      <c r="F56" s="14">
        <f>Data4!Q332</f>
        <v>3885.1109999999999</v>
      </c>
      <c r="H56">
        <f t="shared" si="36"/>
        <v>4.0755211621716469</v>
      </c>
      <c r="I56">
        <f t="shared" ref="I56" si="47">((F56/F44)-1)*100</f>
        <v>1.926339663429677</v>
      </c>
    </row>
    <row r="57" spans="1:9" x14ac:dyDescent="0.35">
      <c r="A57" t="s">
        <v>552</v>
      </c>
      <c r="B57" t="str">
        <f t="shared" si="4"/>
        <v/>
      </c>
      <c r="C57" s="14">
        <v>575.79698020000001</v>
      </c>
      <c r="D57" s="14">
        <f t="shared" si="1"/>
        <v>122.32458549802583</v>
      </c>
      <c r="E57" s="11">
        <f t="shared" si="0"/>
        <v>0.44201706675193009</v>
      </c>
      <c r="F57" s="14">
        <f>Data4!Q333</f>
        <v>3891.4820000000004</v>
      </c>
      <c r="H57">
        <f t="shared" si="36"/>
        <v>4.1995711519111412</v>
      </c>
      <c r="I57">
        <f t="shared" ref="I57" si="48">((F57/F45)-1)*100</f>
        <v>2.2600589256114079</v>
      </c>
    </row>
    <row r="58" spans="1:9" x14ac:dyDescent="0.35">
      <c r="A58" t="s">
        <v>553</v>
      </c>
      <c r="B58" t="str">
        <f t="shared" si="4"/>
        <v/>
      </c>
      <c r="C58" s="14">
        <v>577.95025280000004</v>
      </c>
      <c r="D58" s="14">
        <f t="shared" si="1"/>
        <v>122.78203523693863</v>
      </c>
      <c r="E58" s="11">
        <f t="shared" si="0"/>
        <v>0.45744973891279983</v>
      </c>
      <c r="F58" s="14">
        <f>Data4!Q334</f>
        <v>3913.3710000000001</v>
      </c>
      <c r="H58">
        <f t="shared" si="36"/>
        <v>4.3272869206677944</v>
      </c>
      <c r="I58">
        <f t="shared" ref="I58" si="49">((F58/F46)-1)*100</f>
        <v>2.4976623948077536</v>
      </c>
    </row>
    <row r="59" spans="1:9" x14ac:dyDescent="0.35">
      <c r="A59" t="s">
        <v>554</v>
      </c>
      <c r="B59" t="str">
        <f t="shared" si="4"/>
        <v/>
      </c>
      <c r="C59" s="14">
        <v>580.20472480000001</v>
      </c>
      <c r="D59" s="14">
        <f t="shared" si="1"/>
        <v>123.2609841762351</v>
      </c>
      <c r="E59" s="11">
        <f t="shared" si="0"/>
        <v>0.47894893929647253</v>
      </c>
      <c r="F59" s="14">
        <f>Data4!Q335</f>
        <v>3920.759</v>
      </c>
      <c r="H59">
        <f t="shared" si="36"/>
        <v>4.4913719490674797</v>
      </c>
      <c r="I59">
        <f t="shared" ref="I59" si="50">((F59/F47)-1)*100</f>
        <v>3.0477841524791049</v>
      </c>
    </row>
    <row r="60" spans="1:9" x14ac:dyDescent="0.35">
      <c r="A60" t="s">
        <v>555</v>
      </c>
      <c r="B60" t="str">
        <f t="shared" si="4"/>
        <v/>
      </c>
      <c r="C60" s="14">
        <v>582.47923419999995</v>
      </c>
      <c r="D60" s="14">
        <f t="shared" si="1"/>
        <v>123.74418993995708</v>
      </c>
      <c r="E60" s="11">
        <f t="shared" si="0"/>
        <v>0.48320576372198332</v>
      </c>
      <c r="F60" s="14">
        <f>Data4!Q336</f>
        <v>3931.4270000000006</v>
      </c>
      <c r="H60">
        <f t="shared" si="36"/>
        <v>4.6450040057460562</v>
      </c>
      <c r="I60">
        <f t="shared" ref="I60" si="51">((F60/F48)-1)*100</f>
        <v>3.2660955208763554</v>
      </c>
    </row>
    <row r="61" spans="1:9" x14ac:dyDescent="0.35">
      <c r="A61" t="s">
        <v>556</v>
      </c>
      <c r="B61" t="str">
        <f t="shared" si="4"/>
        <v/>
      </c>
      <c r="C61" s="14">
        <v>584.83211670000003</v>
      </c>
      <c r="D61" s="14">
        <f t="shared" si="1"/>
        <v>124.24404559470207</v>
      </c>
      <c r="E61" s="11">
        <f t="shared" si="0"/>
        <v>0.49985565474499083</v>
      </c>
      <c r="F61" s="14">
        <f>Data4!Q337</f>
        <v>3938.7479999999996</v>
      </c>
      <c r="H61">
        <f t="shared" si="36"/>
        <v>4.7798124092079064</v>
      </c>
      <c r="I61">
        <f t="shared" ref="I61" si="52">((F61/F49)-1)*100</f>
        <v>3.4028242669585707</v>
      </c>
    </row>
    <row r="62" spans="1:9" x14ac:dyDescent="0.35">
      <c r="A62" t="s">
        <v>557</v>
      </c>
      <c r="B62" t="str">
        <f t="shared" si="4"/>
        <v/>
      </c>
      <c r="C62" s="14">
        <v>587.64864160000002</v>
      </c>
      <c r="D62" s="14">
        <f t="shared" si="1"/>
        <v>124.84239927279484</v>
      </c>
      <c r="E62" s="11">
        <f t="shared" si="0"/>
        <v>0.59835367809276363</v>
      </c>
      <c r="F62" s="14">
        <f>Data4!Q338</f>
        <v>3939.8159999999998</v>
      </c>
      <c r="H62">
        <f t="shared" si="36"/>
        <v>4.8917370931584436</v>
      </c>
      <c r="I62">
        <f t="shared" ref="I62" si="53">((F62/F50)-1)*100</f>
        <v>3.0011330653784363</v>
      </c>
    </row>
    <row r="63" spans="1:9" x14ac:dyDescent="0.35">
      <c r="A63" t="s">
        <v>558</v>
      </c>
      <c r="B63" t="str">
        <f t="shared" si="4"/>
        <v/>
      </c>
      <c r="C63" s="14">
        <v>590.44201759999999</v>
      </c>
      <c r="D63" s="14">
        <f t="shared" si="1"/>
        <v>125.43583510710825</v>
      </c>
      <c r="E63" s="11">
        <f t="shared" si="0"/>
        <v>0.59343583431341074</v>
      </c>
      <c r="F63" s="14">
        <f>Data4!Q339</f>
        <v>3963.4260000000004</v>
      </c>
      <c r="H63">
        <f t="shared" si="36"/>
        <v>4.9486374389027921</v>
      </c>
      <c r="I63">
        <f t="shared" ref="I63" si="54">((F63/F51)-1)*100</f>
        <v>3.3991524424413333</v>
      </c>
    </row>
    <row r="64" spans="1:9" x14ac:dyDescent="0.35">
      <c r="A64" t="s">
        <v>559</v>
      </c>
      <c r="B64" t="str">
        <f t="shared" si="4"/>
        <v/>
      </c>
      <c r="C64" s="14">
        <v>593.12293169999998</v>
      </c>
      <c r="D64" s="14">
        <f t="shared" si="1"/>
        <v>126.00537909103883</v>
      </c>
      <c r="E64" s="11">
        <f t="shared" si="0"/>
        <v>0.56954398393058625</v>
      </c>
      <c r="F64" s="14">
        <f>Data4!Q340</f>
        <v>3984.04</v>
      </c>
      <c r="H64">
        <f t="shared" si="36"/>
        <v>4.9685537282455394</v>
      </c>
      <c r="I64">
        <f t="shared" ref="I64" si="55">((F64/F52)-1)*100</f>
        <v>3.4254937648085404</v>
      </c>
    </row>
    <row r="65" spans="1:9" x14ac:dyDescent="0.35">
      <c r="A65" t="s">
        <v>560</v>
      </c>
      <c r="B65" t="str">
        <f t="shared" si="4"/>
        <v/>
      </c>
      <c r="C65" s="14">
        <v>596.03503439999997</v>
      </c>
      <c r="D65" s="14">
        <f t="shared" si="1"/>
        <v>126.62403769459985</v>
      </c>
      <c r="E65" s="11">
        <f t="shared" si="0"/>
        <v>0.61865860356101621</v>
      </c>
      <c r="F65" s="14">
        <f>Data4!Q341</f>
        <v>3991.3590000000004</v>
      </c>
      <c r="H65">
        <f t="shared" si="36"/>
        <v>5.0438622765722974</v>
      </c>
      <c r="I65">
        <f t="shared" ref="I65" si="56">((F65/F53)-1)*100</f>
        <v>3.6384711078244258</v>
      </c>
    </row>
    <row r="66" spans="1:9" x14ac:dyDescent="0.35">
      <c r="A66" t="s">
        <v>561</v>
      </c>
      <c r="B66" t="str">
        <f t="shared" si="4"/>
        <v/>
      </c>
      <c r="C66" s="14">
        <v>598.77591340000004</v>
      </c>
      <c r="D66" s="14">
        <f t="shared" si="1"/>
        <v>127.20632085881303</v>
      </c>
      <c r="E66" s="11">
        <f t="shared" ref="E66:E129" si="57">D66-D65</f>
        <v>0.58228316421318027</v>
      </c>
      <c r="F66" s="14">
        <f>Data4!Q342</f>
        <v>4011.8139999999999</v>
      </c>
      <c r="H66">
        <f t="shared" si="36"/>
        <v>5.0961859968198464</v>
      </c>
      <c r="I66">
        <f t="shared" ref="I66" si="58">((F66/F54)-1)*100</f>
        <v>3.7160880883065017</v>
      </c>
    </row>
    <row r="67" spans="1:9" x14ac:dyDescent="0.35">
      <c r="A67" t="s">
        <v>562</v>
      </c>
      <c r="B67" t="str">
        <f t="shared" si="4"/>
        <v/>
      </c>
      <c r="C67" s="14">
        <v>601.3635534</v>
      </c>
      <c r="D67" s="14">
        <f t="shared" si="1"/>
        <v>127.75604932440547</v>
      </c>
      <c r="E67" s="11">
        <f t="shared" si="57"/>
        <v>0.54972846559243749</v>
      </c>
      <c r="F67" s="14">
        <f>Data4!Q343</f>
        <v>4033.4519999999998</v>
      </c>
      <c r="H67">
        <f t="shared" si="36"/>
        <v>5.143497980887668</v>
      </c>
      <c r="I67">
        <f t="shared" ref="I67" si="59">((F67/F55)-1)*100</f>
        <v>3.8389859983683161</v>
      </c>
    </row>
    <row r="68" spans="1:9" x14ac:dyDescent="0.35">
      <c r="A68" t="s">
        <v>563</v>
      </c>
      <c r="B68" t="str">
        <f t="shared" si="4"/>
        <v>2018</v>
      </c>
      <c r="C68" s="14">
        <v>604.154178</v>
      </c>
      <c r="D68" s="14">
        <f t="shared" ref="D68:D131" si="60">D$2*(C68/C$2)</f>
        <v>128.34890064043188</v>
      </c>
      <c r="E68" s="11">
        <f t="shared" si="57"/>
        <v>0.59285131602641172</v>
      </c>
      <c r="F68" s="14">
        <f>Data4!Q344</f>
        <v>4043.1940000000004</v>
      </c>
      <c r="H68">
        <f t="shared" si="36"/>
        <v>5.3053790155432878</v>
      </c>
      <c r="I68">
        <f t="shared" ref="I68" si="61">((F68/F56)-1)*100</f>
        <v>4.0689442335109849</v>
      </c>
    </row>
    <row r="69" spans="1:9" x14ac:dyDescent="0.35">
      <c r="A69" t="s">
        <v>564</v>
      </c>
      <c r="B69" t="str">
        <f t="shared" si="4"/>
        <v/>
      </c>
      <c r="C69" s="14">
        <v>606.64899060000005</v>
      </c>
      <c r="D69" s="14">
        <f t="shared" si="60"/>
        <v>128.87890848639913</v>
      </c>
      <c r="E69" s="11">
        <f t="shared" si="57"/>
        <v>0.5300078459672477</v>
      </c>
      <c r="F69" s="14">
        <f>Data4!Q345</f>
        <v>4059.375</v>
      </c>
      <c r="H69">
        <f t="shared" si="36"/>
        <v>5.3581403621262069</v>
      </c>
      <c r="I69">
        <f t="shared" ref="I69" si="62">((F69/F57)-1)*100</f>
        <v>4.3143717483467681</v>
      </c>
    </row>
    <row r="70" spans="1:9" x14ac:dyDescent="0.35">
      <c r="A70" t="s">
        <v>565</v>
      </c>
      <c r="B70" t="str">
        <f t="shared" si="4"/>
        <v/>
      </c>
      <c r="C70" s="14">
        <v>608.78154959999995</v>
      </c>
      <c r="D70" s="14">
        <f t="shared" si="60"/>
        <v>129.33195774628666</v>
      </c>
      <c r="E70" s="11">
        <f t="shared" si="57"/>
        <v>0.45304925988753553</v>
      </c>
      <c r="F70" s="14">
        <f>Data4!Q346</f>
        <v>4068.6049999999996</v>
      </c>
      <c r="H70">
        <f t="shared" si="36"/>
        <v>5.334593531299836</v>
      </c>
      <c r="I70">
        <f t="shared" ref="I70" si="63">((F70/F58)-1)*100</f>
        <v>3.966759093374983</v>
      </c>
    </row>
    <row r="71" spans="1:9" x14ac:dyDescent="0.35">
      <c r="A71" t="s">
        <v>566</v>
      </c>
      <c r="B71" t="str">
        <f t="shared" si="4"/>
        <v/>
      </c>
      <c r="C71" s="14">
        <v>610.72715740000001</v>
      </c>
      <c r="D71" s="14">
        <f t="shared" si="60"/>
        <v>129.74529035458562</v>
      </c>
      <c r="E71" s="11">
        <f t="shared" si="57"/>
        <v>0.41333260829895835</v>
      </c>
      <c r="F71" s="14">
        <f>Data4!Q347</f>
        <v>4082.7870000000003</v>
      </c>
      <c r="H71">
        <f t="shared" si="36"/>
        <v>5.2606315142506466</v>
      </c>
      <c r="I71">
        <f t="shared" ref="I71" si="64">((F71/F59)-1)*100</f>
        <v>4.1325671891590421</v>
      </c>
    </row>
    <row r="72" spans="1:9" x14ac:dyDescent="0.35">
      <c r="A72" t="s">
        <v>567</v>
      </c>
      <c r="B72" t="str">
        <f t="shared" si="4"/>
        <v/>
      </c>
      <c r="C72" s="14">
        <v>612.65832669999998</v>
      </c>
      <c r="D72" s="14">
        <f t="shared" si="60"/>
        <v>130.15555559089677</v>
      </c>
      <c r="E72" s="11">
        <f t="shared" si="57"/>
        <v>0.41026523631114742</v>
      </c>
      <c r="F72" s="14">
        <f>Data4!Q348</f>
        <v>4092.393</v>
      </c>
      <c r="H72">
        <f t="shared" si="36"/>
        <v>5.18114479075793</v>
      </c>
      <c r="I72">
        <f t="shared" ref="I72" si="65">((F72/F60)-1)*100</f>
        <v>4.0943402993365963</v>
      </c>
    </row>
    <row r="73" spans="1:9" x14ac:dyDescent="0.35">
      <c r="A73" t="s">
        <v>568</v>
      </c>
      <c r="B73" t="str">
        <f t="shared" si="4"/>
        <v/>
      </c>
      <c r="C73" s="14">
        <v>614.98928690000002</v>
      </c>
      <c r="D73" s="14">
        <f t="shared" si="60"/>
        <v>130.65075398561285</v>
      </c>
      <c r="E73" s="11">
        <f t="shared" si="57"/>
        <v>0.49519839471608407</v>
      </c>
      <c r="F73" s="14">
        <f>Data4!Q349</f>
        <v>4104.3130000000001</v>
      </c>
      <c r="H73">
        <f t="shared" si="36"/>
        <v>5.1565516562541491</v>
      </c>
      <c r="I73">
        <f t="shared" ref="I73" si="66">((F73/F61)-1)*100</f>
        <v>4.2034930896823086</v>
      </c>
    </row>
    <row r="74" spans="1:9" x14ac:dyDescent="0.35">
      <c r="A74" t="s">
        <v>569</v>
      </c>
      <c r="B74" t="str">
        <f t="shared" si="4"/>
        <v/>
      </c>
      <c r="C74" s="14">
        <v>617.18587490000004</v>
      </c>
      <c r="D74" s="14">
        <f t="shared" si="60"/>
        <v>131.1174058192446</v>
      </c>
      <c r="E74" s="11">
        <f t="shared" si="57"/>
        <v>0.46665183363174378</v>
      </c>
      <c r="F74" s="14">
        <f>Data4!Q350</f>
        <v>4111.1400000000003</v>
      </c>
      <c r="H74">
        <f t="shared" si="36"/>
        <v>5.0263424789987576</v>
      </c>
      <c r="I74">
        <f t="shared" ref="I74" si="67">((F74/F62)-1)*100</f>
        <v>4.3485279515591779</v>
      </c>
    </row>
    <row r="75" spans="1:9" x14ac:dyDescent="0.35">
      <c r="A75" t="s">
        <v>570</v>
      </c>
      <c r="B75" t="str">
        <f t="shared" si="4"/>
        <v/>
      </c>
      <c r="C75" s="14">
        <v>619.596766</v>
      </c>
      <c r="D75" s="14">
        <f t="shared" si="60"/>
        <v>131.62958505017062</v>
      </c>
      <c r="E75" s="11">
        <f t="shared" si="57"/>
        <v>0.51217923092602291</v>
      </c>
      <c r="F75" s="14">
        <f>Data4!Q351</f>
        <v>4126.4769999999999</v>
      </c>
      <c r="H75">
        <f t="shared" si="36"/>
        <v>4.9377834793172148</v>
      </c>
      <c r="I75">
        <f t="shared" ref="I75" si="68">((F75/F63)-1)*100</f>
        <v>4.1138903564744034</v>
      </c>
    </row>
    <row r="76" spans="1:9" x14ac:dyDescent="0.35">
      <c r="A76" t="s">
        <v>571</v>
      </c>
      <c r="B76" t="str">
        <f t="shared" si="4"/>
        <v/>
      </c>
      <c r="C76" s="14">
        <v>622.18076470000005</v>
      </c>
      <c r="D76" s="14">
        <f t="shared" si="60"/>
        <v>132.17853994360397</v>
      </c>
      <c r="E76" s="11">
        <f t="shared" si="57"/>
        <v>0.54895489343334702</v>
      </c>
      <c r="F76" s="14">
        <f>Data4!Q352</f>
        <v>4130.8450000000003</v>
      </c>
      <c r="H76">
        <f t="shared" si="36"/>
        <v>4.8991248604593585</v>
      </c>
      <c r="I76">
        <f t="shared" ref="I76" si="69">((F76/F64)-1)*100</f>
        <v>3.6848274615716825</v>
      </c>
    </row>
    <row r="77" spans="1:9" x14ac:dyDescent="0.35">
      <c r="A77" t="s">
        <v>572</v>
      </c>
      <c r="B77" t="str">
        <f t="shared" si="4"/>
        <v/>
      </c>
      <c r="C77" s="14">
        <v>624.95967719999999</v>
      </c>
      <c r="D77" s="14">
        <f t="shared" si="60"/>
        <v>132.76890309483082</v>
      </c>
      <c r="E77" s="11">
        <f t="shared" si="57"/>
        <v>0.59036315122685323</v>
      </c>
      <c r="F77" s="14">
        <f>Data4!Q353</f>
        <v>4148.5460000000003</v>
      </c>
      <c r="H77">
        <f t="shared" si="36"/>
        <v>4.8528427241054883</v>
      </c>
      <c r="I77">
        <f t="shared" ref="I77" si="70">((F77/F65)-1)*100</f>
        <v>3.9381824586563141</v>
      </c>
    </row>
    <row r="78" spans="1:9" x14ac:dyDescent="0.35">
      <c r="A78" t="s">
        <v>573</v>
      </c>
      <c r="B78" t="str">
        <f t="shared" si="4"/>
        <v/>
      </c>
      <c r="C78" s="14">
        <v>627.547911</v>
      </c>
      <c r="D78" s="14">
        <f t="shared" si="60"/>
        <v>133.31875770964143</v>
      </c>
      <c r="E78" s="11">
        <f t="shared" si="57"/>
        <v>0.54985461481061293</v>
      </c>
      <c r="F78" s="14">
        <f>Data4!Q354</f>
        <v>4160.3999999999996</v>
      </c>
      <c r="H78">
        <f t="shared" ref="H78:H109" si="71">((C78/C66)-1)*100</f>
        <v>4.8051361045278851</v>
      </c>
      <c r="I78">
        <f t="shared" ref="I78" si="72">((F78/F66)-1)*100</f>
        <v>3.7037110892977454</v>
      </c>
    </row>
    <row r="79" spans="1:9" x14ac:dyDescent="0.35">
      <c r="A79" t="s">
        <v>574</v>
      </c>
      <c r="B79" t="str">
        <f t="shared" ref="B79:B142" si="73">IF(RIGHT(A79,3)="Jul",LEFT(A79,4),"")</f>
        <v/>
      </c>
      <c r="C79" s="14">
        <v>629.62815850000004</v>
      </c>
      <c r="D79" s="14">
        <f t="shared" si="60"/>
        <v>133.76069370778166</v>
      </c>
      <c r="E79" s="11">
        <f t="shared" si="57"/>
        <v>0.44193599814022377</v>
      </c>
      <c r="F79" s="14">
        <f>Data4!Q355</f>
        <v>4169.5280000000002</v>
      </c>
      <c r="H79">
        <f t="shared" si="71"/>
        <v>4.7000861525772653</v>
      </c>
      <c r="I79">
        <f t="shared" ref="I79" si="74">((F79/F67)-1)*100</f>
        <v>3.3736858651100876</v>
      </c>
    </row>
    <row r="80" spans="1:9" x14ac:dyDescent="0.35">
      <c r="A80" t="s">
        <v>575</v>
      </c>
      <c r="B80" t="str">
        <f t="shared" si="73"/>
        <v>2019</v>
      </c>
      <c r="C80" s="14">
        <v>631.7817963</v>
      </c>
      <c r="D80" s="14">
        <f t="shared" si="60"/>
        <v>134.21822103122537</v>
      </c>
      <c r="E80" s="11">
        <f t="shared" si="57"/>
        <v>0.45752732344371339</v>
      </c>
      <c r="F80" s="14">
        <f>Data4!Q356</f>
        <v>4179.8899999999994</v>
      </c>
      <c r="H80">
        <f t="shared" si="71"/>
        <v>4.5729416937012379</v>
      </c>
      <c r="I80">
        <f t="shared" ref="I80" si="75">((F80/F68)-1)*100</f>
        <v>3.3808914437446935</v>
      </c>
    </row>
    <row r="81" spans="1:9" x14ac:dyDescent="0.35">
      <c r="A81" t="s">
        <v>576</v>
      </c>
      <c r="B81" t="str">
        <f t="shared" si="73"/>
        <v/>
      </c>
      <c r="C81" s="14">
        <v>633.87617669999997</v>
      </c>
      <c r="D81" s="14">
        <f t="shared" si="60"/>
        <v>134.66315947848187</v>
      </c>
      <c r="E81" s="11">
        <f t="shared" si="57"/>
        <v>0.44493844725650433</v>
      </c>
      <c r="F81" s="14">
        <f>Data4!Q357</f>
        <v>4191.1549999999997</v>
      </c>
      <c r="H81">
        <f t="shared" si="71"/>
        <v>4.4881284765793783</v>
      </c>
      <c r="I81">
        <f t="shared" ref="I81" si="76">((F81/F69)-1)*100</f>
        <v>3.2463125481139166</v>
      </c>
    </row>
    <row r="82" spans="1:9" x14ac:dyDescent="0.35">
      <c r="A82" t="s">
        <v>577</v>
      </c>
      <c r="B82" t="str">
        <f t="shared" si="73"/>
        <v/>
      </c>
      <c r="C82" s="14">
        <v>635.85269100000005</v>
      </c>
      <c r="D82" s="14">
        <f t="shared" si="60"/>
        <v>135.08305798575515</v>
      </c>
      <c r="E82" s="11">
        <f t="shared" si="57"/>
        <v>0.41989850727327394</v>
      </c>
      <c r="F82" s="14">
        <f>Data4!Q358</f>
        <v>4191.518</v>
      </c>
      <c r="H82">
        <f t="shared" si="71"/>
        <v>4.4467742850924363</v>
      </c>
      <c r="I82">
        <f t="shared" ref="I82" si="77">((F82/F70)-1)*100</f>
        <v>3.0210108870239338</v>
      </c>
    </row>
    <row r="83" spans="1:9" x14ac:dyDescent="0.35">
      <c r="A83" t="s">
        <v>578</v>
      </c>
      <c r="B83" t="str">
        <f t="shared" si="73"/>
        <v/>
      </c>
      <c r="C83" s="14">
        <v>637.96463779999999</v>
      </c>
      <c r="D83" s="14">
        <f t="shared" si="60"/>
        <v>135.53172830843405</v>
      </c>
      <c r="E83" s="11">
        <f t="shared" si="57"/>
        <v>0.4486703226789075</v>
      </c>
      <c r="F83" s="14">
        <f>Data4!Q359</f>
        <v>4185.5290000000005</v>
      </c>
      <c r="H83">
        <f t="shared" si="71"/>
        <v>4.4598443134502119</v>
      </c>
      <c r="I83">
        <f t="shared" ref="I83" si="78">((F83/F71)-1)*100</f>
        <v>2.5164673052990638</v>
      </c>
    </row>
    <row r="84" spans="1:9" x14ac:dyDescent="0.35">
      <c r="A84" t="s">
        <v>579</v>
      </c>
      <c r="B84" t="str">
        <f t="shared" si="73"/>
        <v/>
      </c>
      <c r="C84" s="14">
        <v>640.92953199999999</v>
      </c>
      <c r="D84" s="14">
        <f t="shared" si="60"/>
        <v>136.16160214683893</v>
      </c>
      <c r="E84" s="11">
        <f t="shared" si="57"/>
        <v>0.6298738384048761</v>
      </c>
      <c r="F84" s="14">
        <f>Data4!Q360</f>
        <v>4198.3389999999999</v>
      </c>
      <c r="H84">
        <f t="shared" si="71"/>
        <v>4.6145141701213754</v>
      </c>
      <c r="I84">
        <f t="shared" ref="I84" si="79">((F84/F72)-1)*100</f>
        <v>2.5888520481781585</v>
      </c>
    </row>
    <row r="85" spans="1:9" x14ac:dyDescent="0.35">
      <c r="A85" t="s">
        <v>580</v>
      </c>
      <c r="B85" t="str">
        <f t="shared" si="73"/>
        <v/>
      </c>
      <c r="C85" s="14">
        <v>645.64013920000002</v>
      </c>
      <c r="D85" s="14">
        <f t="shared" si="60"/>
        <v>137.16234215242886</v>
      </c>
      <c r="E85" s="11">
        <f t="shared" si="57"/>
        <v>1.0007400055899325</v>
      </c>
      <c r="F85" s="14">
        <f>Data4!Q361</f>
        <v>4195.9070000000002</v>
      </c>
      <c r="H85">
        <f t="shared" si="71"/>
        <v>4.9839652418179448</v>
      </c>
      <c r="I85">
        <f t="shared" ref="I85" si="80">((F85/F73)-1)*100</f>
        <v>2.2316524105252311</v>
      </c>
    </row>
    <row r="86" spans="1:9" x14ac:dyDescent="0.35">
      <c r="A86" t="s">
        <v>581</v>
      </c>
      <c r="B86" t="str">
        <f t="shared" si="73"/>
        <v/>
      </c>
      <c r="C86" s="14">
        <v>651.59501520000003</v>
      </c>
      <c r="D86" s="14">
        <f t="shared" si="60"/>
        <v>138.42741953810588</v>
      </c>
      <c r="E86" s="11">
        <f t="shared" si="57"/>
        <v>1.2650773856770172</v>
      </c>
      <c r="F86" s="14">
        <f>Data4!Q362</f>
        <v>4205.93</v>
      </c>
      <c r="H86">
        <f t="shared" si="71"/>
        <v>5.5751665258987337</v>
      </c>
      <c r="I86">
        <f t="shared" ref="I86" si="81">((F86/F74)-1)*100</f>
        <v>2.3056865005813387</v>
      </c>
    </row>
    <row r="87" spans="1:9" x14ac:dyDescent="0.35">
      <c r="A87" t="s">
        <v>582</v>
      </c>
      <c r="B87" t="str">
        <f t="shared" si="73"/>
        <v/>
      </c>
      <c r="C87" s="14">
        <v>643.56522089999999</v>
      </c>
      <c r="D87" s="14">
        <f t="shared" si="60"/>
        <v>136.72153831059276</v>
      </c>
      <c r="E87" s="11">
        <f t="shared" si="57"/>
        <v>-1.7058812275131174</v>
      </c>
      <c r="F87" s="14">
        <f>Data4!Q363</f>
        <v>4209.1459999999997</v>
      </c>
      <c r="H87">
        <f t="shared" si="71"/>
        <v>3.8683957398189417</v>
      </c>
      <c r="I87">
        <f t="shared" ref="I87" si="82">((F87/F75)-1)*100</f>
        <v>2.0033796383694735</v>
      </c>
    </row>
    <row r="88" spans="1:9" x14ac:dyDescent="0.35">
      <c r="A88" t="s">
        <v>583</v>
      </c>
      <c r="B88" t="str">
        <f t="shared" si="73"/>
        <v/>
      </c>
      <c r="C88" s="14">
        <v>597.10173740000005</v>
      </c>
      <c r="D88" s="14">
        <f t="shared" si="60"/>
        <v>126.85065229455692</v>
      </c>
      <c r="E88" s="11">
        <f t="shared" si="57"/>
        <v>-9.8708860160358398</v>
      </c>
      <c r="F88" s="14">
        <f>Data4!Q364</f>
        <v>4196.3210000000008</v>
      </c>
      <c r="H88">
        <f t="shared" si="71"/>
        <v>-4.0308265254861197</v>
      </c>
      <c r="I88">
        <f t="shared" ref="I88" si="83">((F88/F76)-1)*100</f>
        <v>1.5850510004611795</v>
      </c>
    </row>
    <row r="89" spans="1:9" x14ac:dyDescent="0.35">
      <c r="A89" t="s">
        <v>584</v>
      </c>
      <c r="B89" t="str">
        <f t="shared" si="73"/>
        <v/>
      </c>
      <c r="C89" s="14">
        <v>563.69120410000005</v>
      </c>
      <c r="D89" s="14">
        <f t="shared" si="60"/>
        <v>119.7527865923594</v>
      </c>
      <c r="E89" s="11">
        <f t="shared" si="57"/>
        <v>-7.0978657021975238</v>
      </c>
      <c r="F89" s="14">
        <f>Data4!Q365</f>
        <v>3918.9930000000004</v>
      </c>
      <c r="H89">
        <f t="shared" si="71"/>
        <v>-9.8035881890013101</v>
      </c>
      <c r="I89">
        <f t="shared" ref="I89" si="84">((F89/F77)-1)*100</f>
        <v>-5.5333362580528238</v>
      </c>
    </row>
    <row r="90" spans="1:9" x14ac:dyDescent="0.35">
      <c r="A90" t="s">
        <v>585</v>
      </c>
      <c r="B90" t="str">
        <f t="shared" si="73"/>
        <v/>
      </c>
      <c r="C90" s="14">
        <v>554.84113109999998</v>
      </c>
      <c r="D90" s="14">
        <f t="shared" si="60"/>
        <v>117.87264211682525</v>
      </c>
      <c r="E90" s="11">
        <f t="shared" si="57"/>
        <v>-1.8801444755341521</v>
      </c>
      <c r="F90" s="14">
        <f>Data4!Q366</f>
        <v>3915.4279999999999</v>
      </c>
      <c r="H90">
        <f t="shared" si="71"/>
        <v>-11.585853227388087</v>
      </c>
      <c r="I90">
        <f t="shared" ref="I90" si="85">((F90/F78)-1)*100</f>
        <v>-5.8881838284780219</v>
      </c>
    </row>
    <row r="91" spans="1:9" x14ac:dyDescent="0.35">
      <c r="A91" t="s">
        <v>586</v>
      </c>
      <c r="B91" t="str">
        <f t="shared" si="73"/>
        <v/>
      </c>
      <c r="C91" s="14">
        <v>557.01830870000003</v>
      </c>
      <c r="D91" s="14">
        <f t="shared" si="60"/>
        <v>118.33517032838878</v>
      </c>
      <c r="E91" s="11">
        <f t="shared" si="57"/>
        <v>0.46252821156353718</v>
      </c>
      <c r="F91" s="14">
        <f>Data4!Q367</f>
        <v>3919.5189999999998</v>
      </c>
      <c r="H91">
        <f t="shared" si="71"/>
        <v>-11.532179560231659</v>
      </c>
      <c r="I91">
        <f t="shared" ref="I91" si="86">((F91/F79)-1)*100</f>
        <v>-5.9960983593346899</v>
      </c>
    </row>
    <row r="92" spans="1:9" x14ac:dyDescent="0.35">
      <c r="A92" t="s">
        <v>587</v>
      </c>
      <c r="B92" t="str">
        <f t="shared" si="73"/>
        <v>2020</v>
      </c>
      <c r="C92" s="14">
        <v>566.14767300000005</v>
      </c>
      <c r="D92" s="14">
        <f t="shared" si="60"/>
        <v>120.27464855119933</v>
      </c>
      <c r="E92" s="11">
        <f t="shared" si="57"/>
        <v>1.9394782228105498</v>
      </c>
      <c r="F92" s="14">
        <f>Data4!Q368</f>
        <v>3920.1510000000003</v>
      </c>
      <c r="H92">
        <f t="shared" si="71"/>
        <v>-10.388732895500164</v>
      </c>
      <c r="I92">
        <f t="shared" ref="I92" si="87">((F92/F80)-1)*100</f>
        <v>-6.2140152013569487</v>
      </c>
    </row>
    <row r="93" spans="1:9" x14ac:dyDescent="0.35">
      <c r="A93" t="s">
        <v>588</v>
      </c>
      <c r="B93" t="str">
        <f t="shared" si="73"/>
        <v/>
      </c>
      <c r="C93" s="14">
        <v>575.3394108</v>
      </c>
      <c r="D93" s="14">
        <f t="shared" si="60"/>
        <v>122.22737764679303</v>
      </c>
      <c r="E93" s="11">
        <f t="shared" si="57"/>
        <v>1.9527290955936962</v>
      </c>
      <c r="F93" s="14">
        <f>Data4!Q369</f>
        <v>3930.1080000000002</v>
      </c>
      <c r="H93">
        <f t="shared" si="71"/>
        <v>-9.2347319637008809</v>
      </c>
      <c r="I93">
        <f t="shared" ref="I93" si="88">((F93/F81)-1)*100</f>
        <v>-6.2285217320762314</v>
      </c>
    </row>
    <row r="94" spans="1:9" x14ac:dyDescent="0.35">
      <c r="A94" t="s">
        <v>589</v>
      </c>
      <c r="B94" t="str">
        <f t="shared" si="73"/>
        <v/>
      </c>
      <c r="C94" s="14">
        <v>584.14556700000003</v>
      </c>
      <c r="D94" s="14">
        <f t="shared" si="60"/>
        <v>124.09819226381605</v>
      </c>
      <c r="E94" s="11">
        <f t="shared" si="57"/>
        <v>1.8708146170230151</v>
      </c>
      <c r="F94" s="14">
        <f>Data4!Q370</f>
        <v>3944.3690000000006</v>
      </c>
      <c r="H94">
        <f t="shared" si="71"/>
        <v>-8.1319344451748155</v>
      </c>
      <c r="I94">
        <f t="shared" ref="I94" si="89">((F94/F82)-1)*100</f>
        <v>-5.8964079362178401</v>
      </c>
    </row>
    <row r="95" spans="1:9" x14ac:dyDescent="0.35">
      <c r="A95" t="s">
        <v>590</v>
      </c>
      <c r="B95" t="str">
        <f t="shared" si="73"/>
        <v/>
      </c>
      <c r="C95" s="14">
        <v>590.83396479999999</v>
      </c>
      <c r="D95" s="14">
        <f t="shared" si="60"/>
        <v>125.51910191889399</v>
      </c>
      <c r="E95" s="11">
        <f t="shared" si="57"/>
        <v>1.4209096550779492</v>
      </c>
      <c r="F95" s="14">
        <f>Data4!Q371</f>
        <v>3980.674</v>
      </c>
      <c r="H95">
        <f t="shared" si="71"/>
        <v>-7.3876622946576713</v>
      </c>
      <c r="I95">
        <f t="shared" ref="I95" si="90">((F95/F83)-1)*100</f>
        <v>-4.894363412605685</v>
      </c>
    </row>
    <row r="96" spans="1:9" x14ac:dyDescent="0.35">
      <c r="A96" t="s">
        <v>591</v>
      </c>
      <c r="B96" t="str">
        <f t="shared" si="73"/>
        <v/>
      </c>
      <c r="C96" s="14">
        <v>595.83508629999994</v>
      </c>
      <c r="D96" s="14">
        <f t="shared" si="60"/>
        <v>126.58155993022338</v>
      </c>
      <c r="E96" s="11">
        <f t="shared" si="57"/>
        <v>1.0624580113293831</v>
      </c>
      <c r="F96" s="14">
        <f>Data4!Q372</f>
        <v>3999.8939999999998</v>
      </c>
      <c r="H96">
        <f t="shared" si="71"/>
        <v>-7.035788405518506</v>
      </c>
      <c r="I96">
        <f t="shared" ref="I96" si="91">((F96/F84)-1)*100</f>
        <v>-4.7267502695709007</v>
      </c>
    </row>
    <row r="97" spans="1:9" x14ac:dyDescent="0.35">
      <c r="A97" t="s">
        <v>592</v>
      </c>
      <c r="B97" t="str">
        <f t="shared" si="73"/>
        <v/>
      </c>
      <c r="C97" s="14">
        <v>600.22595650000005</v>
      </c>
      <c r="D97" s="14">
        <f t="shared" si="60"/>
        <v>127.51437374422443</v>
      </c>
      <c r="E97" s="11">
        <f t="shared" si="57"/>
        <v>0.9328138140010509</v>
      </c>
      <c r="F97" s="14">
        <f>Data4!Q373</f>
        <v>4023.4639999999999</v>
      </c>
      <c r="H97">
        <f t="shared" si="71"/>
        <v>-7.0339775894776029</v>
      </c>
      <c r="I97">
        <f t="shared" ref="I97" si="92">((F97/F85)-1)*100</f>
        <v>-4.1097908032756703</v>
      </c>
    </row>
    <row r="98" spans="1:9" x14ac:dyDescent="0.35">
      <c r="A98" t="s">
        <v>593</v>
      </c>
      <c r="B98" t="str">
        <f t="shared" si="73"/>
        <v/>
      </c>
      <c r="C98" s="14">
        <v>604.10699539999996</v>
      </c>
      <c r="D98" s="14">
        <f t="shared" si="60"/>
        <v>128.33887698246528</v>
      </c>
      <c r="E98" s="11">
        <f t="shared" si="57"/>
        <v>0.82450323824085103</v>
      </c>
      <c r="F98" s="14">
        <f>Data4!Q374</f>
        <v>4035.9580000000005</v>
      </c>
      <c r="H98">
        <f t="shared" si="71"/>
        <v>-7.2879654835026901</v>
      </c>
      <c r="I98">
        <f t="shared" ref="I98" si="93">((F98/F86)-1)*100</f>
        <v>-4.041246525738651</v>
      </c>
    </row>
    <row r="99" spans="1:9" x14ac:dyDescent="0.35">
      <c r="A99" t="s">
        <v>594</v>
      </c>
      <c r="B99" t="str">
        <f t="shared" si="73"/>
        <v/>
      </c>
      <c r="C99" s="14">
        <v>608.48788119999995</v>
      </c>
      <c r="D99" s="14">
        <f t="shared" si="60"/>
        <v>129.26956967108106</v>
      </c>
      <c r="E99" s="11">
        <f t="shared" si="57"/>
        <v>0.93069268861577825</v>
      </c>
      <c r="F99" s="14">
        <f>Data4!Q375</f>
        <v>4033.9300000000003</v>
      </c>
      <c r="H99">
        <f t="shared" si="71"/>
        <v>-5.4504716166833607</v>
      </c>
      <c r="I99">
        <f t="shared" ref="I99" si="94">((F99/F87)-1)*100</f>
        <v>-4.1627446517654487</v>
      </c>
    </row>
    <row r="100" spans="1:9" x14ac:dyDescent="0.35">
      <c r="A100" t="s">
        <v>595</v>
      </c>
      <c r="B100" t="str">
        <f t="shared" si="73"/>
        <v/>
      </c>
      <c r="C100" s="14">
        <v>614.07708270000001</v>
      </c>
      <c r="D100" s="14">
        <f t="shared" si="60"/>
        <v>130.4569617211661</v>
      </c>
      <c r="E100" s="11">
        <f t="shared" si="57"/>
        <v>1.1873920500850375</v>
      </c>
      <c r="F100" s="14">
        <f>Data4!Q376</f>
        <v>4087.3269999999998</v>
      </c>
      <c r="H100">
        <f t="shared" si="71"/>
        <v>2.8429569429686774</v>
      </c>
      <c r="I100">
        <f t="shared" ref="I100" si="95">((F100/F88)-1)*100</f>
        <v>-2.5973704108908979</v>
      </c>
    </row>
    <row r="101" spans="1:9" x14ac:dyDescent="0.35">
      <c r="A101" t="s">
        <v>596</v>
      </c>
      <c r="B101" t="str">
        <f t="shared" si="73"/>
        <v/>
      </c>
      <c r="C101" s="14">
        <v>620.28722960000005</v>
      </c>
      <c r="D101" s="14">
        <f t="shared" si="60"/>
        <v>131.77626986543683</v>
      </c>
      <c r="E101" s="11">
        <f t="shared" si="57"/>
        <v>1.3193081442707353</v>
      </c>
      <c r="F101" s="14">
        <f>Data4!Q377</f>
        <v>4104.7660000000005</v>
      </c>
      <c r="H101">
        <f t="shared" si="71"/>
        <v>10.040253438114632</v>
      </c>
      <c r="I101">
        <f t="shared" ref="I101" si="96">((F101/F89)-1)*100</f>
        <v>4.7403248742725612</v>
      </c>
    </row>
    <row r="102" spans="1:9" x14ac:dyDescent="0.35">
      <c r="A102" t="s">
        <v>597</v>
      </c>
      <c r="B102" t="str">
        <f t="shared" si="73"/>
        <v/>
      </c>
      <c r="C102" s="14">
        <v>626.74338290000003</v>
      </c>
      <c r="D102" s="14">
        <f t="shared" si="60"/>
        <v>133.14784058131642</v>
      </c>
      <c r="E102" s="11">
        <f t="shared" si="57"/>
        <v>1.3715707158795851</v>
      </c>
      <c r="F102" s="14">
        <f>Data4!Q378</f>
        <v>4128.6689999999999</v>
      </c>
      <c r="H102">
        <f t="shared" si="71"/>
        <v>12.959070222038193</v>
      </c>
      <c r="I102">
        <f t="shared" ref="I102" si="97">((F102/F90)-1)*100</f>
        <v>5.4461734451508148</v>
      </c>
    </row>
    <row r="103" spans="1:9" x14ac:dyDescent="0.35">
      <c r="A103" t="s">
        <v>598</v>
      </c>
      <c r="B103" t="str">
        <f t="shared" si="73"/>
        <v/>
      </c>
      <c r="C103" s="14">
        <v>633.23265930000002</v>
      </c>
      <c r="D103" s="14">
        <f t="shared" si="60"/>
        <v>134.52644809943223</v>
      </c>
      <c r="E103" s="11">
        <f t="shared" si="57"/>
        <v>1.3786075181158139</v>
      </c>
      <c r="F103" s="14">
        <f>Data4!Q379</f>
        <v>4149.9170000000004</v>
      </c>
      <c r="H103">
        <f t="shared" si="71"/>
        <v>13.682557540679996</v>
      </c>
      <c r="I103">
        <f t="shared" ref="I103" si="98">((F103/F91)-1)*100</f>
        <v>5.8782212817440227</v>
      </c>
    </row>
    <row r="104" spans="1:9" x14ac:dyDescent="0.35">
      <c r="A104" t="s">
        <v>599</v>
      </c>
      <c r="B104" t="str">
        <f t="shared" si="73"/>
        <v>2021</v>
      </c>
      <c r="C104" s="14">
        <v>640.22283210000001</v>
      </c>
      <c r="D104" s="14">
        <f t="shared" si="60"/>
        <v>136.01146802784967</v>
      </c>
      <c r="E104" s="11">
        <f t="shared" si="57"/>
        <v>1.4850199284174437</v>
      </c>
      <c r="F104" s="14">
        <f>Data4!Q380</f>
        <v>4191.2479999999996</v>
      </c>
      <c r="H104">
        <f t="shared" si="71"/>
        <v>13.084070222787968</v>
      </c>
      <c r="I104">
        <f t="shared" ref="I104" si="99">((F104/F92)-1)*100</f>
        <v>6.9154734090599801</v>
      </c>
    </row>
    <row r="105" spans="1:9" x14ac:dyDescent="0.35">
      <c r="A105" t="s">
        <v>600</v>
      </c>
      <c r="B105" t="str">
        <f t="shared" si="73"/>
        <v/>
      </c>
      <c r="C105" s="14">
        <v>647.11856969999997</v>
      </c>
      <c r="D105" s="14">
        <f t="shared" si="60"/>
        <v>137.47642576925733</v>
      </c>
      <c r="E105" s="11">
        <f t="shared" si="57"/>
        <v>1.4649577414076589</v>
      </c>
      <c r="F105" s="14">
        <f>Data4!Q381</f>
        <v>4208.9889999999996</v>
      </c>
      <c r="H105">
        <f t="shared" si="71"/>
        <v>12.475967672750276</v>
      </c>
      <c r="I105">
        <f t="shared" ref="I105" si="100">((F105/F93)-1)*100</f>
        <v>7.0960136464442991</v>
      </c>
    </row>
    <row r="106" spans="1:9" x14ac:dyDescent="0.35">
      <c r="A106" t="s">
        <v>601</v>
      </c>
      <c r="B106" t="str">
        <f t="shared" si="73"/>
        <v/>
      </c>
      <c r="C106" s="14">
        <v>654.30647669999996</v>
      </c>
      <c r="D106" s="14">
        <f t="shared" si="60"/>
        <v>139.0034531323879</v>
      </c>
      <c r="E106" s="11">
        <f t="shared" si="57"/>
        <v>1.5270273631305713</v>
      </c>
      <c r="F106" s="14">
        <f>Data4!Q382</f>
        <v>4240.6049999999996</v>
      </c>
      <c r="H106">
        <f t="shared" si="71"/>
        <v>12.010860590849948</v>
      </c>
      <c r="I106">
        <f t="shared" ref="I106" si="101">((F106/F94)-1)*100</f>
        <v>7.5103520994105555</v>
      </c>
    </row>
    <row r="107" spans="1:9" x14ac:dyDescent="0.35">
      <c r="A107" t="s">
        <v>602</v>
      </c>
      <c r="B107" t="str">
        <f t="shared" si="73"/>
        <v/>
      </c>
      <c r="C107" s="14">
        <v>662.19444229999999</v>
      </c>
      <c r="D107" s="14">
        <f t="shared" si="60"/>
        <v>140.67920371049541</v>
      </c>
      <c r="E107" s="11">
        <f t="shared" si="57"/>
        <v>1.675750578107511</v>
      </c>
      <c r="F107" s="14">
        <f>Data4!Q383</f>
        <v>4310.3739999999998</v>
      </c>
      <c r="H107">
        <f t="shared" si="71"/>
        <v>12.077924044897426</v>
      </c>
      <c r="I107">
        <f t="shared" ref="I107" si="102">((F107/F95)-1)*100</f>
        <v>8.2825169807926979</v>
      </c>
    </row>
    <row r="108" spans="1:9" x14ac:dyDescent="0.35">
      <c r="A108" t="s">
        <v>603</v>
      </c>
      <c r="B108" t="str">
        <f t="shared" si="73"/>
        <v/>
      </c>
      <c r="C108" s="14">
        <v>669.17468980000001</v>
      </c>
      <c r="D108" s="14">
        <f t="shared" si="60"/>
        <v>142.16211506896511</v>
      </c>
      <c r="E108" s="11">
        <f t="shared" si="57"/>
        <v>1.4829113584696927</v>
      </c>
      <c r="F108" s="14">
        <f>Data4!Q384</f>
        <v>4339.5460000000003</v>
      </c>
      <c r="H108">
        <f t="shared" si="71"/>
        <v>12.308708430619998</v>
      </c>
      <c r="I108">
        <f t="shared" ref="I108" si="103">((F108/F96)-1)*100</f>
        <v>8.4915250254131927</v>
      </c>
    </row>
    <row r="109" spans="1:9" x14ac:dyDescent="0.35">
      <c r="A109" t="s">
        <v>604</v>
      </c>
      <c r="B109" t="str">
        <f t="shared" si="73"/>
        <v/>
      </c>
      <c r="C109" s="14">
        <v>675.7841674</v>
      </c>
      <c r="D109" s="14">
        <f t="shared" si="60"/>
        <v>143.5662586049344</v>
      </c>
      <c r="E109" s="11">
        <f t="shared" si="57"/>
        <v>1.4041435359692969</v>
      </c>
      <c r="F109" s="14">
        <f>Data4!Q385</f>
        <v>4369.3680000000004</v>
      </c>
      <c r="H109">
        <f t="shared" si="71"/>
        <v>12.588294471733663</v>
      </c>
      <c r="I109">
        <f t="shared" ref="I109" si="104">((F109/F97)-1)*100</f>
        <v>8.5971690066072526</v>
      </c>
    </row>
    <row r="110" spans="1:9" x14ac:dyDescent="0.35">
      <c r="A110" t="s">
        <v>605</v>
      </c>
      <c r="B110" t="str">
        <f t="shared" si="73"/>
        <v/>
      </c>
      <c r="C110" s="14">
        <v>682.33433019999995</v>
      </c>
      <c r="D110" s="14">
        <f t="shared" si="60"/>
        <v>144.95780107043376</v>
      </c>
      <c r="E110" s="11">
        <f t="shared" si="57"/>
        <v>1.3915424654993558</v>
      </c>
      <c r="F110" s="14">
        <f>Data4!Q386</f>
        <v>4377.1260000000002</v>
      </c>
      <c r="H110">
        <f t="shared" ref="H110:H141" si="105">((C110/C98)-1)*100</f>
        <v>12.949251605372147</v>
      </c>
      <c r="I110">
        <f t="shared" ref="I110" si="106">((F110/F98)-1)*100</f>
        <v>8.453209869874744</v>
      </c>
    </row>
    <row r="111" spans="1:9" x14ac:dyDescent="0.35">
      <c r="A111" t="s">
        <v>606</v>
      </c>
      <c r="B111" t="str">
        <f t="shared" si="73"/>
        <v/>
      </c>
      <c r="C111" s="14">
        <v>689.54395899999997</v>
      </c>
      <c r="D111" s="14">
        <f t="shared" si="60"/>
        <v>146.48944309858106</v>
      </c>
      <c r="E111" s="11">
        <f t="shared" si="57"/>
        <v>1.5316420281473029</v>
      </c>
      <c r="F111" s="14">
        <f>Data4!Q387</f>
        <v>4432.3990000000003</v>
      </c>
      <c r="H111">
        <f t="shared" si="105"/>
        <v>13.320902569193205</v>
      </c>
      <c r="I111">
        <f t="shared" ref="I111" si="107">((F111/F99)-1)*100</f>
        <v>9.8779354128604169</v>
      </c>
    </row>
    <row r="112" spans="1:9" x14ac:dyDescent="0.35">
      <c r="A112" t="s">
        <v>607</v>
      </c>
      <c r="B112" t="str">
        <f t="shared" si="73"/>
        <v/>
      </c>
      <c r="C112" s="14">
        <v>696.73406769999997</v>
      </c>
      <c r="D112" s="14">
        <f t="shared" si="60"/>
        <v>148.01693819955878</v>
      </c>
      <c r="E112" s="11">
        <f t="shared" si="57"/>
        <v>1.5274951009777169</v>
      </c>
      <c r="F112" s="14">
        <f>Data4!Q388</f>
        <v>4452.4630000000006</v>
      </c>
      <c r="H112">
        <f t="shared" si="105"/>
        <v>13.460359835701773</v>
      </c>
      <c r="I112">
        <f t="shared" ref="I112" si="108">((F112/F100)-1)*100</f>
        <v>8.9333689230149957</v>
      </c>
    </row>
    <row r="113" spans="1:9" x14ac:dyDescent="0.35">
      <c r="A113" t="s">
        <v>608</v>
      </c>
      <c r="B113" t="str">
        <f t="shared" si="73"/>
        <v/>
      </c>
      <c r="C113" s="14">
        <v>703.42139799999995</v>
      </c>
      <c r="D113" s="14">
        <f t="shared" si="60"/>
        <v>149.43762107071893</v>
      </c>
      <c r="E113" s="11">
        <f t="shared" si="57"/>
        <v>1.4206828711601531</v>
      </c>
      <c r="F113" s="14">
        <f>Data4!Q389</f>
        <v>4496.67</v>
      </c>
      <c r="H113">
        <f t="shared" si="105"/>
        <v>13.402527802097431</v>
      </c>
      <c r="I113">
        <f t="shared" ref="I113" si="109">((F113/F101)-1)*100</f>
        <v>9.5475357182358103</v>
      </c>
    </row>
    <row r="114" spans="1:9" x14ac:dyDescent="0.35">
      <c r="A114" t="s">
        <v>609</v>
      </c>
      <c r="B114" t="str">
        <f t="shared" si="73"/>
        <v/>
      </c>
      <c r="C114" s="14">
        <v>709.35686220000002</v>
      </c>
      <c r="D114" s="14">
        <f t="shared" si="60"/>
        <v>150.69857453690625</v>
      </c>
      <c r="E114" s="11">
        <f t="shared" si="57"/>
        <v>1.260953466187317</v>
      </c>
      <c r="F114" s="14">
        <f>Data4!Q390</f>
        <v>4516.5650000000005</v>
      </c>
      <c r="H114">
        <f t="shared" si="105"/>
        <v>13.18138835670506</v>
      </c>
      <c r="I114">
        <f t="shared" ref="I114" si="110">((F114/F102)-1)*100</f>
        <v>9.3951828058873375</v>
      </c>
    </row>
    <row r="115" spans="1:9" x14ac:dyDescent="0.35">
      <c r="A115" t="s">
        <v>610</v>
      </c>
      <c r="B115" t="str">
        <f t="shared" si="73"/>
        <v/>
      </c>
      <c r="C115" s="14">
        <v>714.89272219999998</v>
      </c>
      <c r="D115" s="14">
        <f t="shared" si="60"/>
        <v>151.87463450797432</v>
      </c>
      <c r="E115" s="11">
        <f t="shared" si="57"/>
        <v>1.1760599710680708</v>
      </c>
      <c r="F115" s="14">
        <f>Data4!Q391</f>
        <v>4525.7529999999997</v>
      </c>
      <c r="H115">
        <f t="shared" si="105"/>
        <v>12.895744036681588</v>
      </c>
      <c r="I115">
        <f t="shared" ref="I115" si="111">((F115/F103)-1)*100</f>
        <v>9.0564702860322033</v>
      </c>
    </row>
    <row r="116" spans="1:9" x14ac:dyDescent="0.35">
      <c r="A116" t="s">
        <v>611</v>
      </c>
      <c r="B116" t="str">
        <f t="shared" si="73"/>
        <v>2022</v>
      </c>
      <c r="C116" s="14">
        <v>720.31177869999999</v>
      </c>
      <c r="D116" s="14">
        <f t="shared" si="60"/>
        <v>153.02588028200154</v>
      </c>
      <c r="E116" s="11">
        <f t="shared" si="57"/>
        <v>1.1512457740272168</v>
      </c>
      <c r="F116" s="14">
        <f>Data4!Q392</f>
        <v>4576.116</v>
      </c>
      <c r="H116">
        <f t="shared" si="105"/>
        <v>12.509542394372231</v>
      </c>
      <c r="I116">
        <f t="shared" ref="I116" si="112">((F116/F104)-1)*100</f>
        <v>9.1826587212209922</v>
      </c>
    </row>
    <row r="117" spans="1:9" x14ac:dyDescent="0.35">
      <c r="A117" t="s">
        <v>612</v>
      </c>
      <c r="B117" t="str">
        <f t="shared" si="73"/>
        <v/>
      </c>
      <c r="C117" s="14">
        <v>724.71336280000003</v>
      </c>
      <c r="D117" s="14">
        <f t="shared" si="60"/>
        <v>153.96097019925011</v>
      </c>
      <c r="E117" s="11">
        <f t="shared" si="57"/>
        <v>0.93508991724857538</v>
      </c>
      <c r="F117" s="14">
        <f>Data4!Q393</f>
        <v>4592.2820000000002</v>
      </c>
      <c r="H117">
        <f t="shared" si="105"/>
        <v>11.990815398169218</v>
      </c>
      <c r="I117">
        <f t="shared" ref="I117" si="113">((F117/F105)-1)*100</f>
        <v>9.1065336592706778</v>
      </c>
    </row>
    <row r="118" spans="1:9" x14ac:dyDescent="0.35">
      <c r="A118" t="s">
        <v>613</v>
      </c>
      <c r="B118" t="str">
        <f t="shared" si="73"/>
        <v/>
      </c>
      <c r="C118" s="14">
        <v>728.14390830000002</v>
      </c>
      <c r="D118" s="14">
        <f t="shared" si="60"/>
        <v>154.6897688396561</v>
      </c>
      <c r="E118" s="11">
        <f t="shared" si="57"/>
        <v>0.72879864040598363</v>
      </c>
      <c r="F118" s="14">
        <f>Data4!Q394</f>
        <v>4609.402</v>
      </c>
      <c r="H118">
        <f t="shared" si="105"/>
        <v>11.284838868231862</v>
      </c>
      <c r="I118">
        <f t="shared" ref="I118" si="114">((F118/F106)-1)*100</f>
        <v>8.6968015177079749</v>
      </c>
    </row>
    <row r="119" spans="1:9" x14ac:dyDescent="0.35">
      <c r="A119" t="s">
        <v>614</v>
      </c>
      <c r="B119" t="str">
        <f t="shared" si="73"/>
        <v/>
      </c>
      <c r="C119" s="14">
        <v>731.11710249999999</v>
      </c>
      <c r="D119" s="14">
        <f t="shared" si="60"/>
        <v>155.32140596285498</v>
      </c>
      <c r="E119" s="11">
        <f t="shared" si="57"/>
        <v>0.63163712319888532</v>
      </c>
      <c r="F119" s="14">
        <f>Data4!Q395</f>
        <v>4610.4299999999994</v>
      </c>
      <c r="H119">
        <f t="shared" si="105"/>
        <v>10.408220878539986</v>
      </c>
      <c r="I119">
        <f t="shared" ref="I119" si="115">((F119/F107)-1)*100</f>
        <v>6.9612520862458727</v>
      </c>
    </row>
    <row r="120" spans="1:9" x14ac:dyDescent="0.35">
      <c r="A120" t="s">
        <v>615</v>
      </c>
      <c r="B120" t="str">
        <f t="shared" si="73"/>
        <v/>
      </c>
      <c r="C120" s="14">
        <v>733.62604480000005</v>
      </c>
      <c r="D120" s="14">
        <f t="shared" si="60"/>
        <v>155.85441557811791</v>
      </c>
      <c r="E120" s="11">
        <f t="shared" si="57"/>
        <v>0.53300961526292667</v>
      </c>
      <c r="F120" s="14">
        <f>Data4!Q396</f>
        <v>4614.2610000000004</v>
      </c>
      <c r="H120">
        <f t="shared" si="105"/>
        <v>9.6314693281754238</v>
      </c>
      <c r="I120">
        <f t="shared" ref="I120" si="116">((F120/F108)-1)*100</f>
        <v>6.3305009325860473</v>
      </c>
    </row>
    <row r="121" spans="1:9" x14ac:dyDescent="0.35">
      <c r="A121" t="s">
        <v>616</v>
      </c>
      <c r="B121" t="str">
        <f t="shared" si="73"/>
        <v/>
      </c>
      <c r="C121" s="14">
        <v>736.57070290000001</v>
      </c>
      <c r="D121" s="14">
        <f t="shared" si="60"/>
        <v>156.47999037948418</v>
      </c>
      <c r="E121" s="11">
        <f t="shared" si="57"/>
        <v>0.62557480136626964</v>
      </c>
      <c r="F121" s="14">
        <f>Data4!Q397</f>
        <v>4613.6289999999999</v>
      </c>
      <c r="H121">
        <f t="shared" si="105"/>
        <v>8.9949629530193143</v>
      </c>
      <c r="I121">
        <f t="shared" ref="I121" si="117">((F121/F109)-1)*100</f>
        <v>5.5903050509821917</v>
      </c>
    </row>
    <row r="122" spans="1:9" x14ac:dyDescent="0.35">
      <c r="A122" t="s">
        <v>617</v>
      </c>
      <c r="B122" t="str">
        <f t="shared" si="73"/>
        <v/>
      </c>
      <c r="C122" s="14">
        <v>740.56418440000004</v>
      </c>
      <c r="D122" s="14">
        <f t="shared" si="60"/>
        <v>157.32838136793961</v>
      </c>
      <c r="E122" s="11">
        <f t="shared" si="57"/>
        <v>0.84839098845543504</v>
      </c>
      <c r="F122" s="14">
        <f>Data4!Q398</f>
        <v>4638.4859999999999</v>
      </c>
      <c r="H122">
        <f t="shared" si="105"/>
        <v>8.5339182894303747</v>
      </c>
      <c r="I122">
        <f t="shared" ref="I122" si="118">((F122/F110)-1)*100</f>
        <v>5.97104127228687</v>
      </c>
    </row>
    <row r="123" spans="1:9" x14ac:dyDescent="0.35">
      <c r="A123" t="s">
        <v>618</v>
      </c>
      <c r="B123" t="str">
        <f t="shared" si="73"/>
        <v/>
      </c>
      <c r="C123" s="14">
        <v>744.38420389999999</v>
      </c>
      <c r="D123" s="14">
        <f t="shared" si="60"/>
        <v>158.13992140375149</v>
      </c>
      <c r="E123" s="11">
        <f t="shared" si="57"/>
        <v>0.81154003581187339</v>
      </c>
      <c r="F123" s="14">
        <f>Data4!Q399</f>
        <v>4644.0929999999998</v>
      </c>
      <c r="H123">
        <f t="shared" si="105"/>
        <v>7.9531180259386547</v>
      </c>
      <c r="I123">
        <f t="shared" ref="I123" si="119">((F123/F111)-1)*100</f>
        <v>4.7760591950318343</v>
      </c>
    </row>
    <row r="124" spans="1:9" x14ac:dyDescent="0.35">
      <c r="A124" t="s">
        <v>619</v>
      </c>
      <c r="B124" t="str">
        <f t="shared" si="73"/>
        <v/>
      </c>
      <c r="C124" s="14">
        <v>747.8315298</v>
      </c>
      <c r="D124" s="14">
        <f t="shared" si="60"/>
        <v>158.87228493863427</v>
      </c>
      <c r="E124" s="11">
        <f t="shared" si="57"/>
        <v>0.73236353488277928</v>
      </c>
      <c r="F124" s="14">
        <f>Data4!Q400</f>
        <v>4649.2910000000002</v>
      </c>
      <c r="H124">
        <f t="shared" si="105"/>
        <v>7.3338544028252572</v>
      </c>
      <c r="I124">
        <f t="shared" ref="I124" si="120">((F124/F112)-1)*100</f>
        <v>4.4206543659093711</v>
      </c>
    </row>
    <row r="125" spans="1:9" x14ac:dyDescent="0.35">
      <c r="A125" t="s">
        <v>620</v>
      </c>
      <c r="B125" t="str">
        <f t="shared" si="73"/>
        <v/>
      </c>
      <c r="C125" s="14">
        <v>751.02858449999997</v>
      </c>
      <c r="D125" s="14">
        <f t="shared" si="60"/>
        <v>159.5514798709456</v>
      </c>
      <c r="E125" s="11">
        <f t="shared" si="57"/>
        <v>0.67919493231133288</v>
      </c>
      <c r="F125" s="14">
        <f>Data4!Q401</f>
        <v>4652.616</v>
      </c>
      <c r="H125">
        <f t="shared" si="105"/>
        <v>6.7679468715849289</v>
      </c>
      <c r="I125">
        <f t="shared" ref="I125" si="121">((F125/F113)-1)*100</f>
        <v>3.4680330110948843</v>
      </c>
    </row>
    <row r="126" spans="1:9" x14ac:dyDescent="0.35">
      <c r="A126" t="s">
        <v>621</v>
      </c>
      <c r="B126" t="str">
        <f t="shared" si="73"/>
        <v/>
      </c>
      <c r="C126" s="14">
        <v>754.67776760000004</v>
      </c>
      <c r="D126" s="14">
        <f t="shared" si="60"/>
        <v>160.32672674695189</v>
      </c>
      <c r="E126" s="11">
        <f t="shared" si="57"/>
        <v>0.7752468760062925</v>
      </c>
      <c r="F126" s="14">
        <f>Data4!Q402</f>
        <v>4656.6279999999997</v>
      </c>
      <c r="H126">
        <f t="shared" si="105"/>
        <v>6.3890134592399228</v>
      </c>
      <c r="I126">
        <f t="shared" ref="I126" si="122">((F126/F114)-1)*100</f>
        <v>3.1010956335179252</v>
      </c>
    </row>
    <row r="127" spans="1:9" x14ac:dyDescent="0.35">
      <c r="A127" t="s">
        <v>622</v>
      </c>
      <c r="B127" t="str">
        <f t="shared" si="73"/>
        <v/>
      </c>
      <c r="C127" s="14">
        <v>758.13374429999999</v>
      </c>
      <c r="D127" s="14">
        <f t="shared" si="60"/>
        <v>161.06092809196676</v>
      </c>
      <c r="E127" s="11">
        <f t="shared" si="57"/>
        <v>0.734201345014867</v>
      </c>
      <c r="F127" s="14">
        <f>Data4!Q403</f>
        <v>4667.71</v>
      </c>
      <c r="H127">
        <f t="shared" si="105"/>
        <v>6.0486029242164729</v>
      </c>
      <c r="I127">
        <f t="shared" ref="I127" si="123">((F127/F115)-1)*100</f>
        <v>3.1366493045466681</v>
      </c>
    </row>
    <row r="128" spans="1:9" x14ac:dyDescent="0.35">
      <c r="A128" t="s">
        <v>623</v>
      </c>
      <c r="B128" t="str">
        <f t="shared" si="73"/>
        <v>2023</v>
      </c>
      <c r="C128" s="14">
        <v>761.24845779999998</v>
      </c>
      <c r="D128" s="14">
        <f t="shared" si="60"/>
        <v>161.72263013441278</v>
      </c>
      <c r="E128" s="11">
        <f t="shared" si="57"/>
        <v>0.6617020424460236</v>
      </c>
      <c r="F128" s="14">
        <f>Data4!Q404</f>
        <v>4659.0410000000002</v>
      </c>
      <c r="H128">
        <f t="shared" si="105"/>
        <v>5.683188906598402</v>
      </c>
      <c r="I128">
        <f t="shared" ref="I128" si="124">((F128/F116)-1)*100</f>
        <v>1.8121262660299786</v>
      </c>
    </row>
    <row r="129" spans="1:9" x14ac:dyDescent="0.35">
      <c r="A129" t="s">
        <v>624</v>
      </c>
      <c r="B129" t="str">
        <f t="shared" si="73"/>
        <v/>
      </c>
      <c r="C129" s="14">
        <v>764.27974659999995</v>
      </c>
      <c r="D129" s="14">
        <f t="shared" si="60"/>
        <v>162.36660910397254</v>
      </c>
      <c r="E129" s="11">
        <f t="shared" si="57"/>
        <v>0.64397896955975398</v>
      </c>
      <c r="F129" s="14">
        <f>Data4!Q405</f>
        <v>4660.5349999999999</v>
      </c>
      <c r="H129">
        <f t="shared" si="105"/>
        <v>5.4595907611157291</v>
      </c>
      <c r="I129">
        <f t="shared" ref="I129" si="125">((F129/F117)-1)*100</f>
        <v>1.4862545462147159</v>
      </c>
    </row>
    <row r="130" spans="1:9" x14ac:dyDescent="0.35">
      <c r="A130" t="s">
        <v>625</v>
      </c>
      <c r="B130" t="str">
        <f t="shared" si="73"/>
        <v/>
      </c>
      <c r="C130" s="14">
        <v>767.15571260000002</v>
      </c>
      <c r="D130" s="14">
        <f t="shared" si="60"/>
        <v>162.97759068420629</v>
      </c>
      <c r="E130" s="11">
        <f t="shared" ref="E130:E141" si="126">D130-D129</f>
        <v>0.61098158023375504</v>
      </c>
      <c r="F130" s="14">
        <f>Data4!Q406</f>
        <v>4667.866</v>
      </c>
      <c r="H130">
        <f t="shared" si="105"/>
        <v>5.3577052359170318</v>
      </c>
      <c r="I130">
        <f t="shared" ref="I130" si="127">((F130/F118)-1)*100</f>
        <v>1.2683640958198072</v>
      </c>
    </row>
    <row r="131" spans="1:9" x14ac:dyDescent="0.35">
      <c r="A131" t="s">
        <v>626</v>
      </c>
      <c r="B131" t="str">
        <f t="shared" si="73"/>
        <v/>
      </c>
      <c r="C131" s="14">
        <v>769.84830690000001</v>
      </c>
      <c r="D131" s="14">
        <f t="shared" si="60"/>
        <v>163.54961605597438</v>
      </c>
      <c r="E131" s="11">
        <f t="shared" si="126"/>
        <v>0.57202537176809187</v>
      </c>
      <c r="F131" s="14">
        <f>Data4!Q407</f>
        <v>4664.732</v>
      </c>
      <c r="H131">
        <f t="shared" si="105"/>
        <v>5.2975377360974907</v>
      </c>
      <c r="I131">
        <f t="shared" ref="I131" si="128">((F131/F119)-1)*100</f>
        <v>1.1778077099099393</v>
      </c>
    </row>
    <row r="132" spans="1:9" x14ac:dyDescent="0.35">
      <c r="A132" t="s">
        <v>627</v>
      </c>
      <c r="B132" t="str">
        <f t="shared" si="73"/>
        <v/>
      </c>
      <c r="C132" s="14">
        <v>772.51009529999999</v>
      </c>
      <c r="D132" s="14">
        <f t="shared" ref="D132:D144" si="129">D$2*(C132/C$2)</f>
        <v>164.11509690062965</v>
      </c>
      <c r="E132" s="11">
        <f t="shared" si="126"/>
        <v>0.56548084465526927</v>
      </c>
      <c r="F132" s="14">
        <f>Data4!Q408</f>
        <v>4667.3269999999993</v>
      </c>
      <c r="H132">
        <f t="shared" si="105"/>
        <v>5.3002549153772893</v>
      </c>
      <c r="I132">
        <f t="shared" ref="I132" si="130">((F132/F120)-1)*100</f>
        <v>1.1500433113774688</v>
      </c>
    </row>
    <row r="133" spans="1:9" x14ac:dyDescent="0.35">
      <c r="A133" t="s">
        <v>628</v>
      </c>
      <c r="B133" t="str">
        <f t="shared" si="73"/>
        <v/>
      </c>
      <c r="C133" s="14">
        <v>775.31467480000003</v>
      </c>
      <c r="D133" s="14">
        <f t="shared" si="129"/>
        <v>164.71091285074911</v>
      </c>
      <c r="E133" s="11">
        <f t="shared" si="126"/>
        <v>0.59581595011945865</v>
      </c>
      <c r="F133" s="14">
        <f>Data4!Q409</f>
        <v>4672.6899999999996</v>
      </c>
      <c r="H133">
        <f t="shared" si="105"/>
        <v>5.2600479149467416</v>
      </c>
      <c r="I133">
        <f t="shared" ref="I133" si="131">((F133/F121)-1)*100</f>
        <v>1.2801419446600404</v>
      </c>
    </row>
    <row r="134" spans="1:9" x14ac:dyDescent="0.35">
      <c r="A134" t="s">
        <v>629</v>
      </c>
      <c r="B134" t="str">
        <f t="shared" si="73"/>
        <v/>
      </c>
      <c r="C134" s="14">
        <v>778.27999469999997</v>
      </c>
      <c r="D134" s="14">
        <f t="shared" si="129"/>
        <v>165.34087712654392</v>
      </c>
      <c r="E134" s="11">
        <f t="shared" si="126"/>
        <v>0.62996427579480496</v>
      </c>
      <c r="F134" s="14">
        <f>Data4!Q410</f>
        <v>4659.518</v>
      </c>
      <c r="H134">
        <f t="shared" si="105"/>
        <v>5.0928482762850669</v>
      </c>
      <c r="I134">
        <f t="shared" ref="I134" si="132">((F134/F122)-1)*100</f>
        <v>0.45342381113147034</v>
      </c>
    </row>
    <row r="135" spans="1:9" x14ac:dyDescent="0.35">
      <c r="A135" t="s">
        <v>630</v>
      </c>
      <c r="B135" t="str">
        <f t="shared" si="73"/>
        <v/>
      </c>
      <c r="C135" s="14">
        <v>781.16479509999999</v>
      </c>
      <c r="D135" s="14">
        <f t="shared" si="129"/>
        <v>165.95373552161917</v>
      </c>
      <c r="E135" s="11">
        <f t="shared" si="126"/>
        <v>0.61285839507524997</v>
      </c>
      <c r="F135" s="14">
        <f>Data4!Q411</f>
        <v>4665.9549999999999</v>
      </c>
      <c r="H135">
        <f t="shared" si="105"/>
        <v>4.9410762624056304</v>
      </c>
      <c r="I135">
        <f t="shared" ref="I135" si="133">((F135/F123)-1)*100</f>
        <v>0.47074854013475775</v>
      </c>
    </row>
    <row r="136" spans="1:9" x14ac:dyDescent="0.35">
      <c r="A136" t="s">
        <v>631</v>
      </c>
      <c r="B136" t="str">
        <f t="shared" si="73"/>
        <v/>
      </c>
      <c r="C136" s="14">
        <v>783.39578700000004</v>
      </c>
      <c r="D136" s="14">
        <f t="shared" si="129"/>
        <v>166.42769625569971</v>
      </c>
      <c r="E136" s="11">
        <f t="shared" si="126"/>
        <v>0.47396073408054917</v>
      </c>
      <c r="F136" s="14">
        <f>Data4!Q412</f>
        <v>4674.1970000000001</v>
      </c>
      <c r="H136">
        <f t="shared" si="105"/>
        <v>4.7556509431357252</v>
      </c>
      <c r="I136">
        <f t="shared" ref="I136" si="134">((F136/F124)-1)*100</f>
        <v>0.53569458224920208</v>
      </c>
    </row>
    <row r="137" spans="1:9" x14ac:dyDescent="0.35">
      <c r="A137" t="s">
        <v>632</v>
      </c>
      <c r="B137" t="str">
        <f t="shared" si="73"/>
        <v/>
      </c>
      <c r="C137" s="14">
        <v>785.54841050000005</v>
      </c>
      <c r="D137" s="14">
        <f t="shared" si="129"/>
        <v>166.88500809724385</v>
      </c>
      <c r="E137" s="11">
        <f t="shared" si="126"/>
        <v>0.45731184154413995</v>
      </c>
      <c r="F137" s="14">
        <f>Data4!Q413</f>
        <v>4672.8940000000002</v>
      </c>
      <c r="H137">
        <f t="shared" si="105"/>
        <v>4.5963398347856232</v>
      </c>
      <c r="I137">
        <f t="shared" ref="I137" si="135">((F137/F125)-1)*100</f>
        <v>0.43584082589236406</v>
      </c>
    </row>
    <row r="138" spans="1:9" x14ac:dyDescent="0.35">
      <c r="A138" t="s">
        <v>633</v>
      </c>
      <c r="B138" t="str">
        <f t="shared" si="73"/>
        <v/>
      </c>
      <c r="C138" s="14">
        <v>787.55874689999996</v>
      </c>
      <c r="D138" s="14">
        <f t="shared" si="129"/>
        <v>167.31209190507514</v>
      </c>
      <c r="E138" s="11">
        <f t="shared" si="126"/>
        <v>0.42708380783128064</v>
      </c>
      <c r="F138" s="14">
        <f>Data4!Q414</f>
        <v>4681.6790000000001</v>
      </c>
      <c r="H138">
        <f t="shared" si="105"/>
        <v>4.3569561356719078</v>
      </c>
      <c r="I138">
        <f t="shared" ref="I138" si="136">((F138/F126)-1)*100</f>
        <v>0.53796438109292577</v>
      </c>
    </row>
    <row r="139" spans="1:9" x14ac:dyDescent="0.35">
      <c r="A139" t="s">
        <v>634</v>
      </c>
      <c r="B139" t="str">
        <f t="shared" si="73"/>
        <v/>
      </c>
      <c r="C139" s="14">
        <f>Data1!B631</f>
        <v>789.01750000000004</v>
      </c>
      <c r="D139" s="14">
        <f t="shared" si="129"/>
        <v>167.62199517730053</v>
      </c>
      <c r="E139" s="11">
        <f t="shared" si="126"/>
        <v>0.30990327222539804</v>
      </c>
      <c r="F139" s="14">
        <f>Data4!Q415</f>
        <v>4681.8210000000008</v>
      </c>
      <c r="H139">
        <f t="shared" si="105"/>
        <v>4.0736553322152425</v>
      </c>
      <c r="I139">
        <f t="shared" ref="I139" si="137">((F139/F127)-1)*100</f>
        <v>0.30231098333017847</v>
      </c>
    </row>
    <row r="140" spans="1:9" x14ac:dyDescent="0.35">
      <c r="A140" t="s">
        <v>635</v>
      </c>
      <c r="B140" t="str">
        <f t="shared" si="73"/>
        <v>2024</v>
      </c>
      <c r="C140" s="14">
        <f>Data1!B632</f>
        <v>791.02607</v>
      </c>
      <c r="D140" s="14">
        <f t="shared" si="129"/>
        <v>168.04870372413663</v>
      </c>
      <c r="E140" s="11">
        <f t="shared" si="126"/>
        <v>0.42670854683609605</v>
      </c>
      <c r="F140" s="14">
        <f>Data4!Q416</f>
        <v>4669.5879999999997</v>
      </c>
      <c r="H140">
        <f t="shared" si="105"/>
        <v>3.911681119992938</v>
      </c>
      <c r="I140">
        <f t="shared" ref="I140" si="138">((F140/F128)-1)*100</f>
        <v>0.22637705914156925</v>
      </c>
    </row>
    <row r="141" spans="1:9" x14ac:dyDescent="0.35">
      <c r="A141" t="s">
        <v>636</v>
      </c>
      <c r="B141" t="str">
        <f t="shared" si="73"/>
        <v/>
      </c>
      <c r="C141" s="14">
        <f>Data1!B633</f>
        <v>793.95146</v>
      </c>
      <c r="D141" s="14">
        <f t="shared" si="129"/>
        <v>168.67018513420894</v>
      </c>
      <c r="E141" s="11">
        <f t="shared" si="126"/>
        <v>0.62148141007230606</v>
      </c>
      <c r="F141" s="14">
        <f>Data4!Q417</f>
        <v>4711.1930000000002</v>
      </c>
      <c r="H141">
        <f t="shared" si="105"/>
        <v>3.8823105717505468</v>
      </c>
      <c r="I141">
        <f t="shared" ref="I141" si="139">((F141/F129)-1)*100</f>
        <v>1.0869567549648407</v>
      </c>
    </row>
    <row r="142" spans="1:9" x14ac:dyDescent="0.35">
      <c r="A142" t="s">
        <v>637</v>
      </c>
      <c r="B142" t="str">
        <f t="shared" si="73"/>
        <v/>
      </c>
      <c r="C142" s="14">
        <f>Data1!B634</f>
        <v>797.02732000000003</v>
      </c>
      <c r="D142" s="14">
        <f t="shared" si="129"/>
        <v>169.32363298560139</v>
      </c>
      <c r="E142" s="11">
        <f>D142-D141</f>
        <v>0.65344785139245687</v>
      </c>
      <c r="F142" s="14">
        <f>Data4!Q418</f>
        <v>4726.9310000000005</v>
      </c>
      <c r="H142">
        <f t="shared" ref="H142" si="140">((C142/C130)-1)*100</f>
        <v>3.8938128087140145</v>
      </c>
      <c r="I142">
        <f>((F142/F130)-1)*100</f>
        <v>1.2653533756110447</v>
      </c>
    </row>
    <row r="143" spans="1:9" x14ac:dyDescent="0.35">
      <c r="A143" t="s">
        <v>638</v>
      </c>
      <c r="B143" t="str">
        <f t="shared" ref="B143:B145" si="141">IF(RIGHT(A143,3)="Jul",LEFT(A143,4),"")</f>
        <v/>
      </c>
      <c r="C143" s="14">
        <f>Data1!B635</f>
        <v>799.32449999999994</v>
      </c>
      <c r="D143" s="14">
        <f t="shared" si="129"/>
        <v>169.8116549811609</v>
      </c>
      <c r="E143" s="11">
        <f t="shared" ref="E143:E144" si="142">D143-D142</f>
        <v>0.48802199555950665</v>
      </c>
      <c r="F143" s="14">
        <f>Data4!Q419</f>
        <v>4714.4830000000002</v>
      </c>
      <c r="H143">
        <f t="shared" ref="H143:H144" si="143">((C143/C131)-1)*100</f>
        <v>3.8288313211590541</v>
      </c>
      <c r="I143">
        <f t="shared" ref="I143:I144" si="144">((F143/F131)-1)*100</f>
        <v>1.0665350120864447</v>
      </c>
    </row>
    <row r="144" spans="1:9" x14ac:dyDescent="0.35">
      <c r="A144" t="s">
        <v>639</v>
      </c>
      <c r="B144" t="str">
        <f t="shared" si="141"/>
        <v/>
      </c>
      <c r="C144" s="14">
        <f>Data1!B636</f>
        <v>801.59267999999997</v>
      </c>
      <c r="D144" s="14">
        <f t="shared" si="129"/>
        <v>170.29351610213891</v>
      </c>
      <c r="E144" s="11">
        <f t="shared" si="142"/>
        <v>0.48186112097801015</v>
      </c>
      <c r="F144" s="14">
        <f>Data4!Q420</f>
        <v>4715.8269999999993</v>
      </c>
      <c r="H144">
        <f t="shared" si="143"/>
        <v>3.7646866852537375</v>
      </c>
      <c r="I144">
        <f t="shared" si="144"/>
        <v>1.0391386761630317</v>
      </c>
    </row>
    <row r="145" spans="1:9" x14ac:dyDescent="0.35">
      <c r="A145" t="s">
        <v>640</v>
      </c>
      <c r="B145" t="str">
        <f t="shared" si="141"/>
        <v/>
      </c>
      <c r="C145" s="14">
        <f>Data1!B637</f>
        <v>804.13522999999998</v>
      </c>
      <c r="D145" s="14">
        <f t="shared" ref="D145" si="145">D$2*(C145/C$2)</f>
        <v>170.83366546997684</v>
      </c>
      <c r="E145" s="11">
        <f t="shared" ref="E145" si="146">D145-D144</f>
        <v>0.54014936783792677</v>
      </c>
      <c r="F145" s="14">
        <f>Data4!Q421</f>
        <v>4740.2650000000003</v>
      </c>
      <c r="H145">
        <f t="shared" ref="H145" si="147">((C145/C133)-1)*100</f>
        <v>3.7172719847505142</v>
      </c>
      <c r="I145">
        <f t="shared" ref="I145" si="148">((F145/F133)-1)*100</f>
        <v>1.4461691231389295</v>
      </c>
    </row>
  </sheetData>
  <phoneticPr fontId="8" type="noConversion"/>
  <conditionalFormatting sqref="E1:E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4148-2028-4121-91F8-7F7D3920FA0C}">
  <dimension ref="A5:Z9"/>
  <sheetViews>
    <sheetView topLeftCell="F1" workbookViewId="0">
      <selection activeCell="S27" sqref="S27"/>
    </sheetView>
  </sheetViews>
  <sheetFormatPr defaultRowHeight="14.5" x14ac:dyDescent="0.35"/>
  <cols>
    <col min="2" max="2" width="10.54296875" customWidth="1"/>
  </cols>
  <sheetData>
    <row r="5" spans="1:26" x14ac:dyDescent="0.35">
      <c r="A5" s="22"/>
      <c r="B5" s="24" t="s">
        <v>669</v>
      </c>
      <c r="C5" s="22" t="s">
        <v>670</v>
      </c>
      <c r="D5" s="24" t="s">
        <v>752</v>
      </c>
      <c r="E5" s="22" t="s">
        <v>753</v>
      </c>
      <c r="F5" s="22" t="s">
        <v>754</v>
      </c>
      <c r="G5" s="22" t="s">
        <v>755</v>
      </c>
      <c r="H5" s="22" t="s">
        <v>756</v>
      </c>
      <c r="I5" s="22" t="s">
        <v>757</v>
      </c>
      <c r="J5" s="22" t="s">
        <v>758</v>
      </c>
      <c r="K5" s="22" t="s">
        <v>759</v>
      </c>
      <c r="L5" s="22" t="s">
        <v>760</v>
      </c>
      <c r="M5" s="22" t="s">
        <v>761</v>
      </c>
      <c r="N5" s="22" t="s">
        <v>762</v>
      </c>
      <c r="O5" s="22" t="s">
        <v>763</v>
      </c>
      <c r="P5" s="22" t="s">
        <v>764</v>
      </c>
      <c r="Q5" s="22" t="s">
        <v>784</v>
      </c>
      <c r="R5" s="22" t="s">
        <v>765</v>
      </c>
      <c r="S5" s="22" t="s">
        <v>766</v>
      </c>
      <c r="T5" s="24" t="s">
        <v>767</v>
      </c>
      <c r="U5" s="24" t="s">
        <v>768</v>
      </c>
      <c r="V5" s="22" t="s">
        <v>783</v>
      </c>
      <c r="W5" s="22" t="s">
        <v>769</v>
      </c>
      <c r="X5" s="22" t="s">
        <v>770</v>
      </c>
      <c r="Y5" s="24" t="s">
        <v>771</v>
      </c>
      <c r="Z5" s="22" t="s">
        <v>772</v>
      </c>
    </row>
    <row r="6" spans="1:26" x14ac:dyDescent="0.35">
      <c r="A6" s="22" t="s">
        <v>816</v>
      </c>
      <c r="B6" s="24">
        <v>1.2995804877876946E-2</v>
      </c>
      <c r="C6" s="22">
        <v>1.3595330101892275E-2</v>
      </c>
      <c r="D6" s="24">
        <v>9.4155278327405778E-3</v>
      </c>
      <c r="E6" s="22">
        <v>1.6227933514718355E-2</v>
      </c>
      <c r="F6" s="22">
        <v>4.4266191823697031E-2</v>
      </c>
      <c r="G6" s="22">
        <v>7.3841571693127675E-2</v>
      </c>
      <c r="H6" s="22">
        <v>6.3396829832843254E-2</v>
      </c>
      <c r="I6" s="22">
        <v>4.5970626047839296E-2</v>
      </c>
      <c r="J6" s="22">
        <v>4.6897660432530297E-2</v>
      </c>
      <c r="K6" s="22">
        <v>1.8325370457058975E-2</v>
      </c>
      <c r="L6" s="22">
        <v>4.6825027066552845E-3</v>
      </c>
      <c r="M6" s="22">
        <v>1.0981988804756699E-2</v>
      </c>
      <c r="N6" s="22">
        <v>9.5038504549624245E-2</v>
      </c>
      <c r="O6" s="22">
        <v>9.2979987837974627E-3</v>
      </c>
      <c r="P6" s="22">
        <v>1.3057681247672545E-2</v>
      </c>
      <c r="Q6" s="22">
        <v>1.1573316252011454E-2</v>
      </c>
      <c r="R6" s="22">
        <v>4.5708190803626456E-3</v>
      </c>
      <c r="S6" s="22">
        <v>9.9249413451141424E-2</v>
      </c>
      <c r="T6" s="24">
        <v>2.4805225375205506E-2</v>
      </c>
      <c r="U6" s="24">
        <v>1.7818650922080848E-2</v>
      </c>
      <c r="V6" s="22">
        <v>1.451914329816619E-2</v>
      </c>
      <c r="W6" s="22">
        <v>4.7199092743121146E-2</v>
      </c>
      <c r="X6" s="22">
        <v>0.11890035909099222</v>
      </c>
      <c r="Y6" s="24">
        <v>0.13280949204908449</v>
      </c>
      <c r="Z6" s="22">
        <v>1.5530608282009953E-2</v>
      </c>
    </row>
    <row r="7" spans="1:26" x14ac:dyDescent="0.35">
      <c r="A7" s="22" t="s">
        <v>817</v>
      </c>
      <c r="B7" s="24">
        <v>7.1999999999999998E-3</v>
      </c>
      <c r="C7" s="22">
        <v>1.18E-2</v>
      </c>
      <c r="D7" s="24">
        <v>3.8E-3</v>
      </c>
      <c r="E7" s="22">
        <v>1.4E-2</v>
      </c>
      <c r="F7" s="22">
        <v>5.1400000000000001E-2</v>
      </c>
      <c r="G7" s="22">
        <v>6.9000000000000006E-2</v>
      </c>
      <c r="H7" s="22">
        <v>5.8999999999999997E-2</v>
      </c>
      <c r="I7" s="22">
        <v>4.1599999999999998E-2</v>
      </c>
      <c r="J7" s="22">
        <v>3.9E-2</v>
      </c>
      <c r="K7" s="22">
        <v>1.5800000000000002E-2</v>
      </c>
      <c r="L7" s="22">
        <v>4.0000000000000001E-3</v>
      </c>
      <c r="M7" s="22">
        <v>9.2999999999999999E-2</v>
      </c>
      <c r="N7" s="22">
        <v>0.09</v>
      </c>
      <c r="O7" s="22">
        <v>0.01</v>
      </c>
      <c r="P7" s="22">
        <v>1.6E-2</v>
      </c>
      <c r="Q7" s="22">
        <v>1.67E-2</v>
      </c>
      <c r="R7" s="22">
        <v>3.7000000000000002E-3</v>
      </c>
      <c r="S7" s="22">
        <v>9.7382930000000006E-2</v>
      </c>
      <c r="T7" s="24">
        <v>3.1E-2</v>
      </c>
      <c r="U7" s="24">
        <v>2.4400000000000002E-2</v>
      </c>
      <c r="V7" s="22">
        <v>0.01</v>
      </c>
      <c r="W7" s="22">
        <v>4.2599999999999999E-2</v>
      </c>
      <c r="X7" s="22">
        <v>0.14000000000000001</v>
      </c>
      <c r="Y7" s="24">
        <f>0.017+0.051</f>
        <v>6.8000000000000005E-2</v>
      </c>
      <c r="Z7" s="22">
        <v>1.7999999999999999E-2</v>
      </c>
    </row>
    <row r="8" spans="1:26" x14ac:dyDescent="0.35">
      <c r="B8" s="23"/>
      <c r="D8" s="23"/>
      <c r="T8" s="23"/>
      <c r="U8" s="23"/>
      <c r="Y8" s="23"/>
    </row>
    <row r="9" spans="1:26" x14ac:dyDescent="0.35">
      <c r="B9" s="24">
        <f>(B6-B7)/B6 %</f>
        <v>44.597506136332321</v>
      </c>
      <c r="C9" s="22">
        <f t="shared" ref="C9:Z9" si="0">(C6-C7)/C6 %</f>
        <v>13.205491065217984</v>
      </c>
      <c r="D9" s="24">
        <f t="shared" si="0"/>
        <v>59.641136774230809</v>
      </c>
      <c r="E9" s="22">
        <f t="shared" si="0"/>
        <v>13.729003219650064</v>
      </c>
      <c r="F9" s="22">
        <f t="shared" si="0"/>
        <v>-16.115703389881457</v>
      </c>
      <c r="G9" s="22">
        <f t="shared" si="0"/>
        <v>6.5567018443870237</v>
      </c>
      <c r="H9" s="22">
        <f t="shared" si="0"/>
        <v>6.9354096165948089</v>
      </c>
      <c r="I9" s="22">
        <f t="shared" si="0"/>
        <v>9.5074320791085345</v>
      </c>
      <c r="J9" s="22">
        <f t="shared" si="0"/>
        <v>16.840201322819357</v>
      </c>
      <c r="K9" s="22">
        <f t="shared" si="0"/>
        <v>13.780733453528599</v>
      </c>
      <c r="L9" s="22">
        <f t="shared" si="0"/>
        <v>14.57559662881213</v>
      </c>
      <c r="M9" s="22">
        <f t="shared" si="0"/>
        <v>-746.84114738596634</v>
      </c>
      <c r="N9" s="22">
        <f t="shared" si="0"/>
        <v>5.3015402267755585</v>
      </c>
      <c r="O9" s="22">
        <f t="shared" si="0"/>
        <v>-7.5500248228235201</v>
      </c>
      <c r="P9" s="22">
        <f t="shared" si="0"/>
        <v>-22.533240753230256</v>
      </c>
      <c r="Q9" s="22">
        <f t="shared" si="0"/>
        <v>-44.297447994627497</v>
      </c>
      <c r="R9" s="22">
        <f t="shared" si="0"/>
        <v>19.051707474135146</v>
      </c>
      <c r="S9" s="22">
        <f t="shared" si="0"/>
        <v>1.8805989740788263</v>
      </c>
      <c r="T9" s="24">
        <f t="shared" si="0"/>
        <v>-24.973667971533885</v>
      </c>
      <c r="U9" s="24">
        <f t="shared" si="0"/>
        <v>-36.93517038241967</v>
      </c>
      <c r="V9" s="22">
        <f t="shared" si="0"/>
        <v>31.125412879814821</v>
      </c>
      <c r="W9" s="22">
        <f t="shared" si="0"/>
        <v>9.7440278527205901</v>
      </c>
      <c r="X9" s="22">
        <f t="shared" si="0"/>
        <v>-17.74564944152997</v>
      </c>
      <c r="Y9" s="24">
        <f t="shared" si="0"/>
        <v>48.798840390965296</v>
      </c>
      <c r="Z9" s="22">
        <f t="shared" si="0"/>
        <v>-15.900160979853517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5</vt:i4>
      </vt:variant>
    </vt:vector>
  </HeadingPairs>
  <TitlesOfParts>
    <vt:vector size="12" baseType="lpstr">
      <vt:lpstr>Data1</vt:lpstr>
      <vt:lpstr>Data2</vt:lpstr>
      <vt:lpstr>Sheet1</vt:lpstr>
      <vt:lpstr>Data3</vt:lpstr>
      <vt:lpstr>Data4</vt:lpstr>
      <vt:lpstr>Data5</vt:lpstr>
      <vt:lpstr>Compare US vs TX</vt:lpstr>
      <vt:lpstr>Chart1</vt:lpstr>
      <vt:lpstr>Chart2</vt:lpstr>
      <vt:lpstr>Chart3</vt:lpstr>
      <vt:lpstr>Chart4</vt:lpstr>
      <vt:lpstr>Chart5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2025-04-21T19:51:17Z</dcterms:created>
  <dcterms:modified xsi:type="dcterms:W3CDTF">2025-04-21T19:51:38Z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2025-04-21T19:51:36Z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d39f2338-449a-4f32-8961-23b6222ad00f</vt:lpwstr>
  </property>
  <property fmtid="{D5CDD505-2E9C-101B-9397-08002B2CF9AE}" pid="8" name="MSIP_Label_65269c60-0483-4c57-9e8c-3779d6900235_ContentBits">
    <vt:lpwstr>0</vt:lpwstr>
  </property>
  <property fmtid="{D5CDD505-2E9C-101B-9397-08002B2CF9AE}" pid="9" name="MSIP_Label_65269c60-0483-4c57-9e8c-3779d6900235_Tag">
    <vt:lpwstr>10, 0, 1, 1</vt:lpwstr>
  </property>
</Properties>
</file>