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b.win.frb.org\K1\Accounts\A-C\k1rwc03\Redirected\Desktop\Blogs\DFE\2025\0204_Brizuela_TexasUpdate\"/>
    </mc:Choice>
  </mc:AlternateContent>
  <xr:revisionPtr revIDLastSave="0" documentId="13_ncr:1_{69DA9671-1DC6-4CEE-87AF-AC2E202CD0F5}" xr6:coauthVersionLast="47" xr6:coauthVersionMax="47" xr10:uidLastSave="{00000000-0000-0000-0000-000000000000}"/>
  <bookViews>
    <workbookView xWindow="28680" yWindow="-120" windowWidth="29040" windowHeight="15720" firstSheet="2" activeTab="4" xr2:uid="{B8AE7A90-39E7-4364-8C55-8C5B34814C92}"/>
  </bookViews>
  <sheets>
    <sheet name="Chart1" sheetId="2" state="hidden" r:id="rId1"/>
    <sheet name="d. Chart1" sheetId="3" state="hidden" r:id="rId2"/>
    <sheet name="Chart2" sheetId="4" r:id="rId3"/>
    <sheet name="d. Chart2" sheetId="5" r:id="rId4"/>
    <sheet name="Chart3" sheetId="6" r:id="rId5"/>
    <sheet name="D. Chart3" sheetId="7" r:id="rId6"/>
    <sheet name="Chart4" sheetId="8" r:id="rId7"/>
    <sheet name="d. Chart4" sheetId="9" r:id="rId8"/>
  </sheets>
  <externalReferences>
    <externalReference r:id="rId9"/>
    <externalReference r:id="rId10"/>
    <externalReference r:id="rId11"/>
    <externalReference r:id="rId12"/>
  </externalReferences>
  <definedNames>
    <definedName name="_DLX1.USE">'d. Chart1'!$B$2:$E$4</definedName>
    <definedName name="_dlx23847.use">#REF!</definedName>
    <definedName name="_dlx239847.use">#REF!</definedName>
    <definedName name="_DLX3.USE">'d. Chart2'!$B$2:$L$4</definedName>
    <definedName name="_dlx32084731847.use">#REF!</definedName>
    <definedName name="_dlx323274320.use">#REF!</definedName>
    <definedName name="_dlx32847.use">#REF!</definedName>
    <definedName name="_dlx329847.use">#REF!</definedName>
    <definedName name="_dlx333.use">#REF!</definedName>
    <definedName name="_dlx334.use">#REF!</definedName>
    <definedName name="_dlx38237.use">#REF!</definedName>
    <definedName name="_DLX5.USE">'D. Chart3'!$B$3:$Q$5</definedName>
    <definedName name="_DLX6.USE">'D. Chart3'!$AE$2:$AJ$4</definedName>
    <definedName name="_dlx833198.use">#REF!</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fd" hidden="1">#REF!</definedName>
    <definedName name="bfdaa" hidden="1">#REF!</definedName>
    <definedName name="bfds" hidden="1">#REF!</definedName>
    <definedName name="bfeds" hidden="1">#REF!</definedName>
    <definedName name="bgds" hidden="1">#REF!</definedName>
    <definedName name="bgf" hidden="1">#REF!</definedName>
    <definedName name="bgfedss" hidden="1">#REF!</definedName>
    <definedName name="bgrs"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ah"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bnstr" hidden="1">#REF!</definedName>
    <definedName name="bnthrd" hidden="1">#REF!</definedName>
    <definedName name="brsyt" hidden="1">#REF!</definedName>
    <definedName name="brtgs" hidden="1">#REF!</definedName>
    <definedName name="brtsbte" hidden="1">#REF!</definedName>
    <definedName name="btrsntr" hidden="1">#REF!</definedName>
    <definedName name="bvfds"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fdbhk" hidden="1">#REF!</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[1]Instructions!$H$9</definedName>
    <definedName name="DateCollectionEndsa" hidden="1">[2]Instructions!$H$9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[2]Instructions!$H$9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eww" hidden="1">[3]Iran!#REF!</definedName>
    <definedName name="NO" hidden="1">{"'Sheet1'!$A$1:$J$121"}</definedName>
    <definedName name="NO_a" hidden="1">{"'Sheet1'!$A$1:$J$121"}</definedName>
    <definedName name="NSA_rev">#REF!</definedName>
    <definedName name="qewrtyq" hidden="1">#REF!</definedName>
    <definedName name="qwd" hidden="1">#REF!</definedName>
    <definedName name="qwd_a" hidden="1">#REF!</definedName>
    <definedName name="qwd1a" hidden="1">#REF!</definedName>
    <definedName name="rename10" hidden="1">#REF!</definedName>
    <definedName name="rename17" hidden="1">#REF!</definedName>
    <definedName name="rename3" hidden="1">#REF!</definedName>
    <definedName name="rename4" hidden="1">#REF!</definedName>
    <definedName name="rename5" hidden="1">#REF!</definedName>
    <definedName name="rename6" hidden="1">#REF!</definedName>
    <definedName name="rename7" hidden="1">#REF!</definedName>
    <definedName name="rename8" hidden="1">#REF!</definedName>
    <definedName name="rename9" hidden="1">#REF!</definedName>
    <definedName name="rename99" hidden="1">#REF!</definedName>
    <definedName name="rstn"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[2]Instructions!$H$9</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hidden="1">#REF!</definedName>
    <definedName name="vadsfv" hidden="1">#REF!</definedName>
    <definedName name="vasdfvb" hidden="1">#REF!</definedName>
    <definedName name="vds" hidden="1">#REF!</definedName>
    <definedName name="vdse4rt" hidden="1">#REF!</definedName>
    <definedName name="vfdbjk" hidden="1">#REF!</definedName>
    <definedName name="vfedbk" hidden="1">#REF!</definedName>
    <definedName name="vfkj"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9" l="1"/>
  <c r="U25" i="9"/>
  <c r="T25" i="9"/>
  <c r="S25" i="9"/>
  <c r="R25" i="9"/>
  <c r="Q25" i="9"/>
  <c r="P25" i="9"/>
  <c r="O25" i="9"/>
  <c r="N25" i="9"/>
  <c r="V24" i="9"/>
  <c r="U24" i="9"/>
  <c r="T24" i="9"/>
  <c r="S24" i="9"/>
  <c r="R24" i="9"/>
  <c r="Q24" i="9"/>
  <c r="P24" i="9"/>
  <c r="O24" i="9"/>
  <c r="N24" i="9"/>
  <c r="V23" i="9"/>
  <c r="U23" i="9"/>
  <c r="T23" i="9"/>
  <c r="S23" i="9"/>
  <c r="R23" i="9"/>
  <c r="Q23" i="9"/>
  <c r="P23" i="9"/>
  <c r="O23" i="9"/>
  <c r="N23" i="9"/>
  <c r="V22" i="9"/>
  <c r="U22" i="9"/>
  <c r="T22" i="9"/>
  <c r="S22" i="9"/>
  <c r="R22" i="9"/>
  <c r="Q22" i="9"/>
  <c r="P22" i="9"/>
  <c r="O22" i="9"/>
  <c r="N22" i="9"/>
  <c r="V21" i="9"/>
  <c r="U21" i="9"/>
  <c r="T21" i="9"/>
  <c r="S21" i="9"/>
  <c r="R21" i="9"/>
  <c r="Q21" i="9"/>
  <c r="P21" i="9"/>
  <c r="O21" i="9"/>
  <c r="N21" i="9"/>
  <c r="V20" i="9"/>
  <c r="U20" i="9"/>
  <c r="T20" i="9"/>
  <c r="S20" i="9"/>
  <c r="R20" i="9"/>
  <c r="Q20" i="9"/>
  <c r="P20" i="9"/>
  <c r="O20" i="9"/>
  <c r="N20" i="9"/>
  <c r="V19" i="9"/>
  <c r="U19" i="9"/>
  <c r="T19" i="9"/>
  <c r="S19" i="9"/>
  <c r="R19" i="9"/>
  <c r="Q19" i="9"/>
  <c r="P19" i="9"/>
  <c r="O19" i="9"/>
  <c r="N19" i="9"/>
  <c r="V18" i="9"/>
  <c r="U18" i="9"/>
  <c r="T18" i="9"/>
  <c r="S18" i="9"/>
  <c r="R18" i="9"/>
  <c r="Q18" i="9"/>
  <c r="P18" i="9"/>
  <c r="O18" i="9"/>
  <c r="N18" i="9"/>
  <c r="V17" i="9"/>
  <c r="U17" i="9"/>
  <c r="T17" i="9"/>
  <c r="S17" i="9"/>
  <c r="R17" i="9"/>
  <c r="Q17" i="9"/>
  <c r="P17" i="9"/>
  <c r="O17" i="9"/>
  <c r="N17" i="9"/>
  <c r="V16" i="9"/>
  <c r="U16" i="9"/>
  <c r="T16" i="9"/>
  <c r="S16" i="9"/>
  <c r="R16" i="9"/>
  <c r="Q16" i="9"/>
  <c r="P16" i="9"/>
  <c r="O16" i="9"/>
  <c r="N16" i="9"/>
  <c r="V15" i="9"/>
  <c r="U15" i="9"/>
  <c r="T15" i="9"/>
  <c r="S15" i="9"/>
  <c r="R15" i="9"/>
  <c r="Q15" i="9"/>
  <c r="P15" i="9"/>
  <c r="O15" i="9"/>
  <c r="N15" i="9"/>
  <c r="V14" i="9"/>
  <c r="U14" i="9"/>
  <c r="T14" i="9"/>
  <c r="S14" i="9"/>
  <c r="R14" i="9"/>
  <c r="Q14" i="9"/>
  <c r="P14" i="9"/>
  <c r="O14" i="9"/>
  <c r="N14" i="9"/>
  <c r="A73" i="7"/>
  <c r="A74" i="7"/>
  <c r="A75" i="7"/>
  <c r="A76" i="7"/>
  <c r="A77" i="7"/>
  <c r="A78" i="7"/>
  <c r="A79" i="7"/>
  <c r="A80" i="7"/>
  <c r="A81" i="7"/>
  <c r="A82" i="7"/>
  <c r="A83" i="7"/>
  <c r="A84" i="7"/>
  <c r="A85" i="7"/>
  <c r="A86" i="7"/>
  <c r="A87" i="7"/>
  <c r="A88" i="7"/>
  <c r="A89" i="7"/>
  <c r="V78" i="7"/>
  <c r="W78" i="7"/>
  <c r="X78" i="7"/>
  <c r="Y78" i="7"/>
  <c r="Z78" i="7"/>
  <c r="Q78" i="7"/>
  <c r="N78" i="7"/>
  <c r="K78" i="7"/>
  <c r="H78" i="7"/>
  <c r="E78" i="7"/>
  <c r="Q77" i="7"/>
  <c r="N77" i="7"/>
  <c r="K77" i="7"/>
  <c r="H77" i="7"/>
  <c r="E77" i="7"/>
  <c r="Q76" i="7"/>
  <c r="N76" i="7"/>
  <c r="K76" i="7"/>
  <c r="H76" i="7"/>
  <c r="E76" i="7"/>
  <c r="Q75" i="7"/>
  <c r="N75" i="7"/>
  <c r="Y76" i="7" s="1"/>
  <c r="K75" i="7"/>
  <c r="H75" i="7"/>
  <c r="E75" i="7"/>
  <c r="Q74" i="7"/>
  <c r="N74" i="7"/>
  <c r="K74" i="7"/>
  <c r="H74" i="7"/>
  <c r="E74" i="7"/>
  <c r="Q73" i="7"/>
  <c r="Z75" i="7" s="1"/>
  <c r="N73" i="7"/>
  <c r="K73" i="7"/>
  <c r="H73" i="7"/>
  <c r="E73" i="7"/>
  <c r="Q72" i="7"/>
  <c r="N72" i="7"/>
  <c r="K72" i="7"/>
  <c r="H72" i="7"/>
  <c r="E72" i="7"/>
  <c r="A72" i="7"/>
  <c r="Q71" i="7"/>
  <c r="Z73" i="7" s="1"/>
  <c r="N71" i="7"/>
  <c r="Y73" i="7" s="1"/>
  <c r="K71" i="7"/>
  <c r="H71" i="7"/>
  <c r="E71" i="7"/>
  <c r="A71" i="7"/>
  <c r="Q70" i="7"/>
  <c r="N70" i="7"/>
  <c r="K70" i="7"/>
  <c r="X72" i="7" s="1"/>
  <c r="H70" i="7"/>
  <c r="E70" i="7"/>
  <c r="V71" i="7" s="1"/>
  <c r="A70" i="7"/>
  <c r="Q69" i="7"/>
  <c r="Z71" i="7" s="1"/>
  <c r="N69" i="7"/>
  <c r="Y71" i="7" s="1"/>
  <c r="K69" i="7"/>
  <c r="H69" i="7"/>
  <c r="E69" i="7"/>
  <c r="A69" i="7"/>
  <c r="Q68" i="7"/>
  <c r="N68" i="7"/>
  <c r="Y70" i="7" s="1"/>
  <c r="K68" i="7"/>
  <c r="X70" i="7" s="1"/>
  <c r="H68" i="7"/>
  <c r="E68" i="7"/>
  <c r="A68" i="7"/>
  <c r="Q67" i="7"/>
  <c r="Z69" i="7" s="1"/>
  <c r="N67" i="7"/>
  <c r="Y69" i="7" s="1"/>
  <c r="K67" i="7"/>
  <c r="H67" i="7"/>
  <c r="E67" i="7"/>
  <c r="A67" i="7"/>
  <c r="Q66" i="7"/>
  <c r="N66" i="7"/>
  <c r="K66" i="7"/>
  <c r="X68" i="7" s="1"/>
  <c r="H66" i="7"/>
  <c r="E66" i="7"/>
  <c r="V68" i="7" s="1"/>
  <c r="A66" i="7"/>
  <c r="Q65" i="7"/>
  <c r="Z67" i="7" s="1"/>
  <c r="N65" i="7"/>
  <c r="K65" i="7"/>
  <c r="H65" i="7"/>
  <c r="E65" i="7"/>
  <c r="A65" i="7"/>
  <c r="Q64" i="7"/>
  <c r="N64" i="7"/>
  <c r="Y66" i="7" s="1"/>
  <c r="K64" i="7"/>
  <c r="X66" i="7" s="1"/>
  <c r="H64" i="7"/>
  <c r="E64" i="7"/>
  <c r="A64" i="7"/>
  <c r="Q63" i="7"/>
  <c r="N63" i="7"/>
  <c r="K63" i="7"/>
  <c r="H63" i="7"/>
  <c r="E63" i="7"/>
  <c r="A63" i="7"/>
  <c r="Q62" i="7"/>
  <c r="N62" i="7"/>
  <c r="K62" i="7"/>
  <c r="H62" i="7"/>
  <c r="E62" i="7"/>
  <c r="V64" i="7" s="1"/>
  <c r="A62" i="7"/>
  <c r="Q61" i="7"/>
  <c r="N61" i="7"/>
  <c r="K61" i="7"/>
  <c r="H61" i="7"/>
  <c r="E61" i="7"/>
  <c r="A61" i="7"/>
  <c r="X60" i="7"/>
  <c r="Q60" i="7"/>
  <c r="N60" i="7"/>
  <c r="Y62" i="7" s="1"/>
  <c r="K60" i="7"/>
  <c r="H60" i="7"/>
  <c r="E60" i="7"/>
  <c r="A60" i="7"/>
  <c r="W59" i="7"/>
  <c r="Q59" i="7"/>
  <c r="N59" i="7"/>
  <c r="Y61" i="7" s="1"/>
  <c r="K59" i="7"/>
  <c r="H59" i="7"/>
  <c r="E59" i="7"/>
  <c r="A59" i="7"/>
  <c r="Q58" i="7"/>
  <c r="N58" i="7"/>
  <c r="Y60" i="7" s="1"/>
  <c r="K58" i="7"/>
  <c r="H58" i="7"/>
  <c r="E58" i="7"/>
  <c r="A58" i="7"/>
  <c r="Q57" i="7"/>
  <c r="N57" i="7"/>
  <c r="K57" i="7"/>
  <c r="H57" i="7"/>
  <c r="E57" i="7"/>
  <c r="V59" i="7" s="1"/>
  <c r="A57" i="7"/>
  <c r="Q56" i="7"/>
  <c r="N56" i="7"/>
  <c r="K56" i="7"/>
  <c r="H56" i="7"/>
  <c r="E56" i="7"/>
  <c r="A56" i="7"/>
  <c r="Q55" i="7"/>
  <c r="N55" i="7"/>
  <c r="Y57" i="7" s="1"/>
  <c r="K55" i="7"/>
  <c r="H55" i="7"/>
  <c r="E55" i="7"/>
  <c r="V57" i="7" s="1"/>
  <c r="A55" i="7"/>
  <c r="Q54" i="7"/>
  <c r="N54" i="7"/>
  <c r="K54" i="7"/>
  <c r="H54" i="7"/>
  <c r="E54" i="7"/>
  <c r="A54" i="7"/>
  <c r="Q53" i="7"/>
  <c r="N53" i="7"/>
  <c r="Y55" i="7" s="1"/>
  <c r="K53" i="7"/>
  <c r="H53" i="7"/>
  <c r="E53" i="7"/>
  <c r="A53" i="7"/>
  <c r="Q52" i="7"/>
  <c r="N52" i="7"/>
  <c r="K52" i="7"/>
  <c r="H52" i="7"/>
  <c r="E52" i="7"/>
  <c r="A52" i="7"/>
  <c r="Q51" i="7"/>
  <c r="N51" i="7"/>
  <c r="Y53" i="7" s="1"/>
  <c r="K51" i="7"/>
  <c r="H51" i="7"/>
  <c r="E51" i="7"/>
  <c r="A51" i="7"/>
  <c r="Q50" i="7"/>
  <c r="N50" i="7"/>
  <c r="K50" i="7"/>
  <c r="H50" i="7"/>
  <c r="W52" i="7" s="1"/>
  <c r="E50" i="7"/>
  <c r="A50" i="7"/>
  <c r="Q49" i="7"/>
  <c r="N49" i="7"/>
  <c r="K49" i="7"/>
  <c r="H49" i="7"/>
  <c r="E49" i="7"/>
  <c r="A49" i="7"/>
  <c r="Q48" i="7"/>
  <c r="Z49" i="7" s="1"/>
  <c r="N48" i="7"/>
  <c r="K48" i="7"/>
  <c r="H48" i="7"/>
  <c r="E48" i="7"/>
  <c r="A48" i="7"/>
  <c r="Q47" i="7"/>
  <c r="N47" i="7"/>
  <c r="K47" i="7"/>
  <c r="H47" i="7"/>
  <c r="E47" i="7"/>
  <c r="A47" i="7"/>
  <c r="Q46" i="7"/>
  <c r="N46" i="7"/>
  <c r="K46" i="7"/>
  <c r="H46" i="7"/>
  <c r="E46" i="7"/>
  <c r="A46" i="7"/>
  <c r="Q45" i="7"/>
  <c r="Z47" i="7" s="1"/>
  <c r="N45" i="7"/>
  <c r="K45" i="7"/>
  <c r="H45" i="7"/>
  <c r="E45" i="7"/>
  <c r="A45" i="7"/>
  <c r="W44" i="7"/>
  <c r="Q44" i="7"/>
  <c r="N44" i="7"/>
  <c r="K44" i="7"/>
  <c r="H44" i="7"/>
  <c r="E44" i="7"/>
  <c r="A44" i="7"/>
  <c r="Q43" i="7"/>
  <c r="N43" i="7"/>
  <c r="K43" i="7"/>
  <c r="H43" i="7"/>
  <c r="E43" i="7"/>
  <c r="V45" i="7" s="1"/>
  <c r="A43" i="7"/>
  <c r="Q42" i="7"/>
  <c r="N42" i="7"/>
  <c r="K42" i="7"/>
  <c r="H42" i="7"/>
  <c r="E42" i="7"/>
  <c r="A42" i="7"/>
  <c r="Q41" i="7"/>
  <c r="N41" i="7"/>
  <c r="Y43" i="7" s="1"/>
  <c r="K41" i="7"/>
  <c r="H41" i="7"/>
  <c r="E41" i="7"/>
  <c r="V42" i="7" s="1"/>
  <c r="A41" i="7"/>
  <c r="Q40" i="7"/>
  <c r="N40" i="7"/>
  <c r="K40" i="7"/>
  <c r="H40" i="7"/>
  <c r="W42" i="7" s="1"/>
  <c r="E40" i="7"/>
  <c r="A40" i="7"/>
  <c r="Q39" i="7"/>
  <c r="N39" i="7"/>
  <c r="Y41" i="7" s="1"/>
  <c r="K39" i="7"/>
  <c r="X41" i="7" s="1"/>
  <c r="H39" i="7"/>
  <c r="E39" i="7"/>
  <c r="V41" i="7" s="1"/>
  <c r="A39" i="7"/>
  <c r="Q38" i="7"/>
  <c r="N38" i="7"/>
  <c r="K38" i="7"/>
  <c r="H38" i="7"/>
  <c r="W40" i="7" s="1"/>
  <c r="E38" i="7"/>
  <c r="A38" i="7"/>
  <c r="Q37" i="7"/>
  <c r="N37" i="7"/>
  <c r="K37" i="7"/>
  <c r="X39" i="7" s="1"/>
  <c r="H37" i="7"/>
  <c r="E37" i="7"/>
  <c r="A37" i="7"/>
  <c r="Q36" i="7"/>
  <c r="N36" i="7"/>
  <c r="K36" i="7"/>
  <c r="H36" i="7"/>
  <c r="E36" i="7"/>
  <c r="A36" i="7"/>
  <c r="Q35" i="7"/>
  <c r="N35" i="7"/>
  <c r="K35" i="7"/>
  <c r="H35" i="7"/>
  <c r="E35" i="7"/>
  <c r="V37" i="7" s="1"/>
  <c r="A35" i="7"/>
  <c r="Q34" i="7"/>
  <c r="N34" i="7"/>
  <c r="K34" i="7"/>
  <c r="H34" i="7"/>
  <c r="E34" i="7"/>
  <c r="A34" i="7"/>
  <c r="Q33" i="7"/>
  <c r="N33" i="7"/>
  <c r="K33" i="7"/>
  <c r="H33" i="7"/>
  <c r="E33" i="7"/>
  <c r="A33" i="7"/>
  <c r="Q32" i="7"/>
  <c r="N32" i="7"/>
  <c r="Y34" i="7" s="1"/>
  <c r="K32" i="7"/>
  <c r="H32" i="7"/>
  <c r="E32" i="7"/>
  <c r="A32" i="7"/>
  <c r="Q31" i="7"/>
  <c r="N31" i="7"/>
  <c r="K31" i="7"/>
  <c r="X33" i="7" s="1"/>
  <c r="H31" i="7"/>
  <c r="E31" i="7"/>
  <c r="V33" i="7" s="1"/>
  <c r="A31" i="7"/>
  <c r="Q30" i="7"/>
  <c r="N30" i="7"/>
  <c r="K30" i="7"/>
  <c r="H30" i="7"/>
  <c r="E30" i="7"/>
  <c r="A30" i="7"/>
  <c r="Q29" i="7"/>
  <c r="N29" i="7"/>
  <c r="K29" i="7"/>
  <c r="H29" i="7"/>
  <c r="E29" i="7"/>
  <c r="V31" i="7" s="1"/>
  <c r="A29" i="7"/>
  <c r="Q28" i="7"/>
  <c r="N28" i="7"/>
  <c r="K28" i="7"/>
  <c r="H28" i="7"/>
  <c r="E28" i="7"/>
  <c r="A28" i="7"/>
  <c r="Q27" i="7"/>
  <c r="N27" i="7"/>
  <c r="K27" i="7"/>
  <c r="H27" i="7"/>
  <c r="E27" i="7"/>
  <c r="V29" i="7" s="1"/>
  <c r="A27" i="7"/>
  <c r="Q26" i="7"/>
  <c r="N26" i="7"/>
  <c r="K26" i="7"/>
  <c r="H26" i="7"/>
  <c r="E26" i="7"/>
  <c r="A26" i="7"/>
  <c r="Q25" i="7"/>
  <c r="N25" i="7"/>
  <c r="K25" i="7"/>
  <c r="H25" i="7"/>
  <c r="E25" i="7"/>
  <c r="V27" i="7" s="1"/>
  <c r="A25" i="7"/>
  <c r="Q24" i="7"/>
  <c r="N24" i="7"/>
  <c r="K24" i="7"/>
  <c r="H24" i="7"/>
  <c r="E24" i="7"/>
  <c r="A24" i="7"/>
  <c r="Q23" i="7"/>
  <c r="N23" i="7"/>
  <c r="K23" i="7"/>
  <c r="H23" i="7"/>
  <c r="E23" i="7"/>
  <c r="A23" i="7"/>
  <c r="Q22" i="7"/>
  <c r="N22" i="7"/>
  <c r="K22" i="7"/>
  <c r="H22" i="7"/>
  <c r="E22" i="7"/>
  <c r="A22" i="7"/>
  <c r="Q21" i="7"/>
  <c r="N21" i="7"/>
  <c r="Y23" i="7" s="1"/>
  <c r="K21" i="7"/>
  <c r="H21" i="7"/>
  <c r="E21" i="7"/>
  <c r="A21" i="7"/>
  <c r="Q20" i="7"/>
  <c r="Z22" i="7" s="1"/>
  <c r="N20" i="7"/>
  <c r="K20" i="7"/>
  <c r="H20" i="7"/>
  <c r="E20" i="7"/>
  <c r="A20" i="7"/>
  <c r="Q19" i="7"/>
  <c r="N19" i="7"/>
  <c r="Y21" i="7" s="1"/>
  <c r="K19" i="7"/>
  <c r="H19" i="7"/>
  <c r="E19" i="7"/>
  <c r="A19" i="7"/>
  <c r="Q18" i="7"/>
  <c r="N18" i="7"/>
  <c r="K18" i="7"/>
  <c r="X20" i="7" s="1"/>
  <c r="H18" i="7"/>
  <c r="E18" i="7"/>
  <c r="V20" i="7" s="1"/>
  <c r="A18" i="7"/>
  <c r="Q17" i="7"/>
  <c r="Z19" i="7" s="1"/>
  <c r="N17" i="7"/>
  <c r="K17" i="7"/>
  <c r="H17" i="7"/>
  <c r="E17" i="7"/>
  <c r="A17" i="7"/>
  <c r="Q16" i="7"/>
  <c r="N16" i="7"/>
  <c r="K16" i="7"/>
  <c r="H16" i="7"/>
  <c r="E16" i="7"/>
  <c r="V18" i="7" s="1"/>
  <c r="A16" i="7"/>
  <c r="Q15" i="7"/>
  <c r="Z17" i="7" s="1"/>
  <c r="N15" i="7"/>
  <c r="Y17" i="7" s="1"/>
  <c r="K15" i="7"/>
  <c r="H15" i="7"/>
  <c r="E15" i="7"/>
  <c r="A15" i="7"/>
  <c r="Q14" i="7"/>
  <c r="N14" i="7"/>
  <c r="K14" i="7"/>
  <c r="H14" i="7"/>
  <c r="E14" i="7"/>
  <c r="A14" i="7"/>
  <c r="Q13" i="7"/>
  <c r="Z15" i="7" s="1"/>
  <c r="N13" i="7"/>
  <c r="Y15" i="7" s="1"/>
  <c r="K13" i="7"/>
  <c r="H13" i="7"/>
  <c r="E13" i="7"/>
  <c r="A13" i="7"/>
  <c r="Q12" i="7"/>
  <c r="N12" i="7"/>
  <c r="K12" i="7"/>
  <c r="H12" i="7"/>
  <c r="E12" i="7"/>
  <c r="A12" i="7"/>
  <c r="Q11" i="7"/>
  <c r="Z13" i="7" s="1"/>
  <c r="N11" i="7"/>
  <c r="Y13" i="7" s="1"/>
  <c r="K11" i="7"/>
  <c r="H11" i="7"/>
  <c r="E11" i="7"/>
  <c r="A11" i="7"/>
  <c r="Q10" i="7"/>
  <c r="N10" i="7"/>
  <c r="K10" i="7"/>
  <c r="H10" i="7"/>
  <c r="E10" i="7"/>
  <c r="V12" i="7" s="1"/>
  <c r="A10" i="7"/>
  <c r="AL9" i="7"/>
  <c r="AM9" i="7" s="1"/>
  <c r="Q9" i="7"/>
  <c r="N9" i="7"/>
  <c r="K9" i="7"/>
  <c r="H9" i="7"/>
  <c r="E9" i="7"/>
  <c r="A9" i="7"/>
  <c r="AL8" i="7"/>
  <c r="AM8" i="7" s="1"/>
  <c r="Q8" i="7"/>
  <c r="N8" i="7"/>
  <c r="Y10" i="7" s="1"/>
  <c r="K8" i="7"/>
  <c r="H8" i="7"/>
  <c r="E8" i="7"/>
  <c r="A8" i="7"/>
  <c r="AL7" i="7"/>
  <c r="AM7" i="7" s="1"/>
  <c r="Q7" i="7"/>
  <c r="N7" i="7"/>
  <c r="Y9" i="7" s="1"/>
  <c r="K7" i="7"/>
  <c r="H7" i="7"/>
  <c r="E7" i="7"/>
  <c r="A7" i="7"/>
  <c r="AL6" i="7"/>
  <c r="AM6" i="7" s="1"/>
  <c r="Q6" i="7"/>
  <c r="N6" i="7"/>
  <c r="K6" i="7"/>
  <c r="H6" i="7"/>
  <c r="E6" i="7"/>
  <c r="A6" i="7"/>
  <c r="AL5" i="7"/>
  <c r="AM5" i="7" s="1"/>
  <c r="R197" i="5"/>
  <c r="R198" i="5"/>
  <c r="R199" i="5"/>
  <c r="R200" i="5"/>
  <c r="R201" i="5"/>
  <c r="R202" i="5"/>
  <c r="R203" i="5"/>
  <c r="R204" i="5"/>
  <c r="R205" i="5"/>
  <c r="R206" i="5"/>
  <c r="R207" i="5"/>
  <c r="R208" i="5"/>
  <c r="Q197" i="5"/>
  <c r="Q198" i="5"/>
  <c r="Q199" i="5"/>
  <c r="Q200" i="5"/>
  <c r="Q201" i="5"/>
  <c r="Q202" i="5"/>
  <c r="Q203" i="5"/>
  <c r="Q204" i="5"/>
  <c r="Q205" i="5"/>
  <c r="Q206" i="5"/>
  <c r="Q207" i="5"/>
  <c r="Q208" i="5"/>
  <c r="Q196" i="5"/>
  <c r="P186" i="5"/>
  <c r="P187" i="5"/>
  <c r="P188" i="5"/>
  <c r="P189" i="5"/>
  <c r="P190" i="5"/>
  <c r="P191" i="5"/>
  <c r="P192" i="5"/>
  <c r="P193" i="5"/>
  <c r="P194" i="5"/>
  <c r="P195" i="5"/>
  <c r="P196" i="5"/>
  <c r="P197" i="5"/>
  <c r="O196" i="5"/>
  <c r="N197" i="5"/>
  <c r="N196" i="5"/>
  <c r="L197" i="5"/>
  <c r="M197" i="5"/>
  <c r="K197" i="5"/>
  <c r="I197" i="5"/>
  <c r="A192" i="5"/>
  <c r="A193" i="5"/>
  <c r="A194" i="5"/>
  <c r="A195" i="5"/>
  <c r="A196" i="5"/>
  <c r="A197" i="5"/>
  <c r="A198" i="5"/>
  <c r="A199" i="5"/>
  <c r="A200" i="5"/>
  <c r="A201" i="5"/>
  <c r="A202" i="5"/>
  <c r="A203" i="5"/>
  <c r="A204" i="5"/>
  <c r="A205" i="5"/>
  <c r="A206" i="5"/>
  <c r="A207" i="5"/>
  <c r="A208" i="5"/>
  <c r="K196" i="5"/>
  <c r="M196" i="5" s="1"/>
  <c r="I196" i="5"/>
  <c r="L196" i="5" s="1"/>
  <c r="O195" i="5"/>
  <c r="K195" i="5"/>
  <c r="M195" i="5" s="1"/>
  <c r="I195" i="5"/>
  <c r="L195" i="5" s="1"/>
  <c r="O194" i="5"/>
  <c r="K194" i="5"/>
  <c r="M194" i="5" s="1"/>
  <c r="I194" i="5"/>
  <c r="L194" i="5" s="1"/>
  <c r="O193" i="5"/>
  <c r="K193" i="5"/>
  <c r="M193" i="5" s="1"/>
  <c r="I193" i="5"/>
  <c r="L193" i="5" s="1"/>
  <c r="O192" i="5"/>
  <c r="L192" i="5"/>
  <c r="K192" i="5"/>
  <c r="M192" i="5" s="1"/>
  <c r="I192" i="5"/>
  <c r="O191" i="5"/>
  <c r="K191" i="5"/>
  <c r="M191" i="5" s="1"/>
  <c r="I191" i="5"/>
  <c r="L191" i="5" s="1"/>
  <c r="A191" i="5"/>
  <c r="O190" i="5"/>
  <c r="K190" i="5"/>
  <c r="M190" i="5" s="1"/>
  <c r="I190" i="5"/>
  <c r="L190" i="5" s="1"/>
  <c r="A190" i="5"/>
  <c r="O189" i="5"/>
  <c r="K189" i="5"/>
  <c r="M189" i="5" s="1"/>
  <c r="I189" i="5"/>
  <c r="L189" i="5" s="1"/>
  <c r="A189" i="5"/>
  <c r="O188" i="5"/>
  <c r="L188" i="5"/>
  <c r="K188" i="5"/>
  <c r="M188" i="5" s="1"/>
  <c r="I188" i="5"/>
  <c r="A188" i="5"/>
  <c r="O187" i="5"/>
  <c r="K187" i="5"/>
  <c r="M187" i="5" s="1"/>
  <c r="I187" i="5"/>
  <c r="L187" i="5" s="1"/>
  <c r="A187" i="5"/>
  <c r="O186" i="5"/>
  <c r="K186" i="5"/>
  <c r="M186" i="5" s="1"/>
  <c r="I186" i="5"/>
  <c r="L186" i="5" s="1"/>
  <c r="A186" i="5"/>
  <c r="O185" i="5"/>
  <c r="K185" i="5"/>
  <c r="M185" i="5" s="1"/>
  <c r="I185" i="5"/>
  <c r="L185" i="5" s="1"/>
  <c r="A185" i="5"/>
  <c r="O184" i="5"/>
  <c r="K184" i="5"/>
  <c r="M184" i="5" s="1"/>
  <c r="I184" i="5"/>
  <c r="L184" i="5" s="1"/>
  <c r="A184" i="5"/>
  <c r="O183" i="5"/>
  <c r="K183" i="5"/>
  <c r="M183" i="5" s="1"/>
  <c r="I183" i="5"/>
  <c r="L183" i="5" s="1"/>
  <c r="A183" i="5"/>
  <c r="O182" i="5"/>
  <c r="L182" i="5"/>
  <c r="K182" i="5"/>
  <c r="M182" i="5" s="1"/>
  <c r="I182" i="5"/>
  <c r="A182" i="5"/>
  <c r="O181" i="5"/>
  <c r="K181" i="5"/>
  <c r="M181" i="5" s="1"/>
  <c r="I181" i="5"/>
  <c r="L181" i="5" s="1"/>
  <c r="A181" i="5"/>
  <c r="O180" i="5"/>
  <c r="M180" i="5"/>
  <c r="P181" i="5" s="1"/>
  <c r="K180" i="5"/>
  <c r="I180" i="5"/>
  <c r="L180" i="5" s="1"/>
  <c r="A180" i="5"/>
  <c r="O179" i="5"/>
  <c r="K179" i="5"/>
  <c r="M179" i="5" s="1"/>
  <c r="I179" i="5"/>
  <c r="L179" i="5" s="1"/>
  <c r="A179" i="5"/>
  <c r="O178" i="5"/>
  <c r="K178" i="5"/>
  <c r="M178" i="5" s="1"/>
  <c r="I178" i="5"/>
  <c r="L178" i="5" s="1"/>
  <c r="A178" i="5"/>
  <c r="O177" i="5"/>
  <c r="K177" i="5"/>
  <c r="M177" i="5" s="1"/>
  <c r="I177" i="5"/>
  <c r="L177" i="5" s="1"/>
  <c r="A177" i="5"/>
  <c r="O176" i="5"/>
  <c r="M176" i="5"/>
  <c r="L176" i="5"/>
  <c r="K176" i="5"/>
  <c r="I176" i="5"/>
  <c r="A176" i="5"/>
  <c r="O175" i="5"/>
  <c r="K175" i="5"/>
  <c r="M175" i="5" s="1"/>
  <c r="I175" i="5"/>
  <c r="L175" i="5" s="1"/>
  <c r="A175" i="5"/>
  <c r="O174" i="5"/>
  <c r="L174" i="5"/>
  <c r="K174" i="5"/>
  <c r="M174" i="5" s="1"/>
  <c r="I174" i="5"/>
  <c r="A174" i="5"/>
  <c r="O173" i="5"/>
  <c r="K173" i="5"/>
  <c r="M173" i="5" s="1"/>
  <c r="I173" i="5"/>
  <c r="L173" i="5" s="1"/>
  <c r="N175" i="5" s="1"/>
  <c r="A173" i="5"/>
  <c r="O172" i="5"/>
  <c r="M172" i="5"/>
  <c r="K172" i="5"/>
  <c r="I172" i="5"/>
  <c r="L172" i="5" s="1"/>
  <c r="A172" i="5"/>
  <c r="O171" i="5"/>
  <c r="K171" i="5"/>
  <c r="M171" i="5" s="1"/>
  <c r="I171" i="5"/>
  <c r="L171" i="5" s="1"/>
  <c r="A171" i="5"/>
  <c r="O170" i="5"/>
  <c r="M170" i="5"/>
  <c r="K170" i="5"/>
  <c r="I170" i="5"/>
  <c r="L170" i="5" s="1"/>
  <c r="A170" i="5"/>
  <c r="O169" i="5"/>
  <c r="K169" i="5"/>
  <c r="M169" i="5" s="1"/>
  <c r="I169" i="5"/>
  <c r="L169" i="5" s="1"/>
  <c r="A169" i="5"/>
  <c r="O168" i="5"/>
  <c r="L168" i="5"/>
  <c r="K168" i="5"/>
  <c r="M168" i="5" s="1"/>
  <c r="I168" i="5"/>
  <c r="A168" i="5"/>
  <c r="O167" i="5"/>
  <c r="K167" i="5"/>
  <c r="M167" i="5" s="1"/>
  <c r="I167" i="5"/>
  <c r="L167" i="5" s="1"/>
  <c r="N169" i="5" s="1"/>
  <c r="A167" i="5"/>
  <c r="O166" i="5"/>
  <c r="M166" i="5"/>
  <c r="K166" i="5"/>
  <c r="I166" i="5"/>
  <c r="L166" i="5" s="1"/>
  <c r="A166" i="5"/>
  <c r="O165" i="5"/>
  <c r="K165" i="5"/>
  <c r="M165" i="5" s="1"/>
  <c r="I165" i="5"/>
  <c r="L165" i="5" s="1"/>
  <c r="A165" i="5"/>
  <c r="O164" i="5"/>
  <c r="M164" i="5"/>
  <c r="K164" i="5"/>
  <c r="I164" i="5"/>
  <c r="L164" i="5" s="1"/>
  <c r="A164" i="5"/>
  <c r="O163" i="5"/>
  <c r="K163" i="5"/>
  <c r="M163" i="5" s="1"/>
  <c r="I163" i="5"/>
  <c r="L163" i="5" s="1"/>
  <c r="A163" i="5"/>
  <c r="O162" i="5"/>
  <c r="M162" i="5"/>
  <c r="K162" i="5"/>
  <c r="I162" i="5"/>
  <c r="L162" i="5" s="1"/>
  <c r="A162" i="5"/>
  <c r="O161" i="5"/>
  <c r="L161" i="5"/>
  <c r="K161" i="5"/>
  <c r="M161" i="5" s="1"/>
  <c r="I161" i="5"/>
  <c r="A161" i="5"/>
  <c r="O160" i="5"/>
  <c r="M160" i="5"/>
  <c r="P162" i="5" s="1"/>
  <c r="L160" i="5"/>
  <c r="K160" i="5"/>
  <c r="I160" i="5"/>
  <c r="A160" i="5"/>
  <c r="O159" i="5"/>
  <c r="K159" i="5"/>
  <c r="M159" i="5" s="1"/>
  <c r="P161" i="5" s="1"/>
  <c r="I159" i="5"/>
  <c r="L159" i="5" s="1"/>
  <c r="N161" i="5" s="1"/>
  <c r="A159" i="5"/>
  <c r="O158" i="5"/>
  <c r="M158" i="5"/>
  <c r="P160" i="5" s="1"/>
  <c r="K158" i="5"/>
  <c r="I158" i="5"/>
  <c r="L158" i="5" s="1"/>
  <c r="A158" i="5"/>
  <c r="O157" i="5"/>
  <c r="K157" i="5"/>
  <c r="M157" i="5" s="1"/>
  <c r="I157" i="5"/>
  <c r="L157" i="5" s="1"/>
  <c r="A157" i="5"/>
  <c r="O156" i="5"/>
  <c r="L156" i="5"/>
  <c r="K156" i="5"/>
  <c r="M156" i="5" s="1"/>
  <c r="I156" i="5"/>
  <c r="A156" i="5"/>
  <c r="O155" i="5"/>
  <c r="K155" i="5"/>
  <c r="M155" i="5" s="1"/>
  <c r="I155" i="5"/>
  <c r="L155" i="5" s="1"/>
  <c r="A155" i="5"/>
  <c r="O154" i="5"/>
  <c r="K154" i="5"/>
  <c r="M154" i="5" s="1"/>
  <c r="I154" i="5"/>
  <c r="L154" i="5" s="1"/>
  <c r="N155" i="5" s="1"/>
  <c r="A154" i="5"/>
  <c r="O153" i="5"/>
  <c r="K153" i="5"/>
  <c r="M153" i="5" s="1"/>
  <c r="I153" i="5"/>
  <c r="L153" i="5" s="1"/>
  <c r="A153" i="5"/>
  <c r="O152" i="5"/>
  <c r="M152" i="5"/>
  <c r="L152" i="5"/>
  <c r="K152" i="5"/>
  <c r="I152" i="5"/>
  <c r="A152" i="5"/>
  <c r="O151" i="5"/>
  <c r="K151" i="5"/>
  <c r="M151" i="5" s="1"/>
  <c r="I151" i="5"/>
  <c r="L151" i="5" s="1"/>
  <c r="A151" i="5"/>
  <c r="O150" i="5"/>
  <c r="L150" i="5"/>
  <c r="K150" i="5"/>
  <c r="M150" i="5" s="1"/>
  <c r="P152" i="5" s="1"/>
  <c r="I150" i="5"/>
  <c r="A150" i="5"/>
  <c r="O149" i="5"/>
  <c r="K149" i="5"/>
  <c r="M149" i="5" s="1"/>
  <c r="I149" i="5"/>
  <c r="L149" i="5" s="1"/>
  <c r="A149" i="5"/>
  <c r="O148" i="5"/>
  <c r="M148" i="5"/>
  <c r="K148" i="5"/>
  <c r="I148" i="5"/>
  <c r="L148" i="5" s="1"/>
  <c r="A148" i="5"/>
  <c r="O147" i="5"/>
  <c r="K147" i="5"/>
  <c r="M147" i="5" s="1"/>
  <c r="I147" i="5"/>
  <c r="L147" i="5" s="1"/>
  <c r="A147" i="5"/>
  <c r="O146" i="5"/>
  <c r="M146" i="5"/>
  <c r="P148" i="5" s="1"/>
  <c r="K146" i="5"/>
  <c r="I146" i="5"/>
  <c r="L146" i="5" s="1"/>
  <c r="A146" i="5"/>
  <c r="O145" i="5"/>
  <c r="K145" i="5"/>
  <c r="M145" i="5" s="1"/>
  <c r="I145" i="5"/>
  <c r="L145" i="5" s="1"/>
  <c r="A145" i="5"/>
  <c r="O144" i="5"/>
  <c r="M144" i="5"/>
  <c r="L144" i="5"/>
  <c r="K144" i="5"/>
  <c r="I144" i="5"/>
  <c r="A144" i="5"/>
  <c r="O143" i="5"/>
  <c r="L143" i="5"/>
  <c r="K143" i="5"/>
  <c r="M143" i="5" s="1"/>
  <c r="I143" i="5"/>
  <c r="A143" i="5"/>
  <c r="O142" i="5"/>
  <c r="L142" i="5"/>
  <c r="N144" i="5" s="1"/>
  <c r="K142" i="5"/>
  <c r="M142" i="5" s="1"/>
  <c r="I142" i="5"/>
  <c r="A142" i="5"/>
  <c r="O141" i="5"/>
  <c r="K141" i="5"/>
  <c r="M141" i="5" s="1"/>
  <c r="I141" i="5"/>
  <c r="L141" i="5" s="1"/>
  <c r="A141" i="5"/>
  <c r="O140" i="5"/>
  <c r="L140" i="5"/>
  <c r="K140" i="5"/>
  <c r="M140" i="5" s="1"/>
  <c r="I140" i="5"/>
  <c r="A140" i="5"/>
  <c r="O139" i="5"/>
  <c r="K139" i="5"/>
  <c r="M139" i="5" s="1"/>
  <c r="I139" i="5"/>
  <c r="L139" i="5" s="1"/>
  <c r="N141" i="5" s="1"/>
  <c r="A139" i="5"/>
  <c r="O138" i="5"/>
  <c r="K138" i="5"/>
  <c r="M138" i="5" s="1"/>
  <c r="I138" i="5"/>
  <c r="L138" i="5" s="1"/>
  <c r="A138" i="5"/>
  <c r="O137" i="5"/>
  <c r="K137" i="5"/>
  <c r="M137" i="5" s="1"/>
  <c r="I137" i="5"/>
  <c r="L137" i="5" s="1"/>
  <c r="A137" i="5"/>
  <c r="O136" i="5"/>
  <c r="M136" i="5"/>
  <c r="K136" i="5"/>
  <c r="I136" i="5"/>
  <c r="L136" i="5" s="1"/>
  <c r="A136" i="5"/>
  <c r="O135" i="5"/>
  <c r="K135" i="5"/>
  <c r="M135" i="5" s="1"/>
  <c r="I135" i="5"/>
  <c r="L135" i="5" s="1"/>
  <c r="A135" i="5"/>
  <c r="O134" i="5"/>
  <c r="L134" i="5"/>
  <c r="K134" i="5"/>
  <c r="M134" i="5" s="1"/>
  <c r="I134" i="5"/>
  <c r="A134" i="5"/>
  <c r="O133" i="5"/>
  <c r="K133" i="5"/>
  <c r="M133" i="5" s="1"/>
  <c r="I133" i="5"/>
  <c r="L133" i="5" s="1"/>
  <c r="A133" i="5"/>
  <c r="O132" i="5"/>
  <c r="M132" i="5"/>
  <c r="K132" i="5"/>
  <c r="I132" i="5"/>
  <c r="L132" i="5" s="1"/>
  <c r="A132" i="5"/>
  <c r="O131" i="5"/>
  <c r="L131" i="5"/>
  <c r="K131" i="5"/>
  <c r="M131" i="5" s="1"/>
  <c r="I131" i="5"/>
  <c r="A131" i="5"/>
  <c r="O130" i="5"/>
  <c r="K130" i="5"/>
  <c r="M130" i="5" s="1"/>
  <c r="P132" i="5" s="1"/>
  <c r="I130" i="5"/>
  <c r="L130" i="5" s="1"/>
  <c r="A130" i="5"/>
  <c r="O129" i="5"/>
  <c r="K129" i="5"/>
  <c r="M129" i="5" s="1"/>
  <c r="I129" i="5"/>
  <c r="L129" i="5" s="1"/>
  <c r="A129" i="5"/>
  <c r="O128" i="5"/>
  <c r="M128" i="5"/>
  <c r="L128" i="5"/>
  <c r="K128" i="5"/>
  <c r="I128" i="5"/>
  <c r="A128" i="5"/>
  <c r="O127" i="5"/>
  <c r="K127" i="5"/>
  <c r="M127" i="5" s="1"/>
  <c r="I127" i="5"/>
  <c r="L127" i="5" s="1"/>
  <c r="A127" i="5"/>
  <c r="O126" i="5"/>
  <c r="M126" i="5"/>
  <c r="K126" i="5"/>
  <c r="I126" i="5"/>
  <c r="L126" i="5" s="1"/>
  <c r="A126" i="5"/>
  <c r="O125" i="5"/>
  <c r="K125" i="5"/>
  <c r="M125" i="5" s="1"/>
  <c r="I125" i="5"/>
  <c r="L125" i="5" s="1"/>
  <c r="A125" i="5"/>
  <c r="O124" i="5"/>
  <c r="K124" i="5"/>
  <c r="M124" i="5" s="1"/>
  <c r="I124" i="5"/>
  <c r="L124" i="5" s="1"/>
  <c r="A124" i="5"/>
  <c r="O123" i="5"/>
  <c r="K123" i="5"/>
  <c r="M123" i="5" s="1"/>
  <c r="I123" i="5"/>
  <c r="L123" i="5" s="1"/>
  <c r="A123" i="5"/>
  <c r="O122" i="5"/>
  <c r="M122" i="5"/>
  <c r="L122" i="5"/>
  <c r="K122" i="5"/>
  <c r="I122" i="5"/>
  <c r="A122" i="5"/>
  <c r="O121" i="5"/>
  <c r="K121" i="5"/>
  <c r="M121" i="5" s="1"/>
  <c r="I121" i="5"/>
  <c r="L121" i="5" s="1"/>
  <c r="N123" i="5" s="1"/>
  <c r="A121" i="5"/>
  <c r="O120" i="5"/>
  <c r="M120" i="5"/>
  <c r="K120" i="5"/>
  <c r="I120" i="5"/>
  <c r="L120" i="5" s="1"/>
  <c r="A120" i="5"/>
  <c r="O119" i="5"/>
  <c r="L119" i="5"/>
  <c r="K119" i="5"/>
  <c r="M119" i="5" s="1"/>
  <c r="I119" i="5"/>
  <c r="A119" i="5"/>
  <c r="O118" i="5"/>
  <c r="K118" i="5"/>
  <c r="M118" i="5" s="1"/>
  <c r="I118" i="5"/>
  <c r="L118" i="5" s="1"/>
  <c r="A118" i="5"/>
  <c r="O117" i="5"/>
  <c r="K117" i="5"/>
  <c r="M117" i="5" s="1"/>
  <c r="I117" i="5"/>
  <c r="L117" i="5" s="1"/>
  <c r="A117" i="5"/>
  <c r="O116" i="5"/>
  <c r="M116" i="5"/>
  <c r="L116" i="5"/>
  <c r="K116" i="5"/>
  <c r="I116" i="5"/>
  <c r="A116" i="5"/>
  <c r="O115" i="5"/>
  <c r="K115" i="5"/>
  <c r="M115" i="5" s="1"/>
  <c r="I115" i="5"/>
  <c r="L115" i="5" s="1"/>
  <c r="A115" i="5"/>
  <c r="O114" i="5"/>
  <c r="L114" i="5"/>
  <c r="K114" i="5"/>
  <c r="M114" i="5" s="1"/>
  <c r="I114" i="5"/>
  <c r="A114" i="5"/>
  <c r="O113" i="5"/>
  <c r="K113" i="5"/>
  <c r="M113" i="5" s="1"/>
  <c r="I113" i="5"/>
  <c r="L113" i="5" s="1"/>
  <c r="A113" i="5"/>
  <c r="O112" i="5"/>
  <c r="M112" i="5"/>
  <c r="K112" i="5"/>
  <c r="I112" i="5"/>
  <c r="L112" i="5" s="1"/>
  <c r="A112" i="5"/>
  <c r="O111" i="5"/>
  <c r="K111" i="5"/>
  <c r="M111" i="5" s="1"/>
  <c r="I111" i="5"/>
  <c r="L111" i="5" s="1"/>
  <c r="A111" i="5"/>
  <c r="O110" i="5"/>
  <c r="M110" i="5"/>
  <c r="K110" i="5"/>
  <c r="I110" i="5"/>
  <c r="L110" i="5" s="1"/>
  <c r="A110" i="5"/>
  <c r="O109" i="5"/>
  <c r="K109" i="5"/>
  <c r="M109" i="5" s="1"/>
  <c r="I109" i="5"/>
  <c r="L109" i="5" s="1"/>
  <c r="A109" i="5"/>
  <c r="O108" i="5"/>
  <c r="M108" i="5"/>
  <c r="L108" i="5"/>
  <c r="K108" i="5"/>
  <c r="I108" i="5"/>
  <c r="A108" i="5"/>
  <c r="O107" i="5"/>
  <c r="L107" i="5"/>
  <c r="K107" i="5"/>
  <c r="M107" i="5" s="1"/>
  <c r="I107" i="5"/>
  <c r="A107" i="5"/>
  <c r="O106" i="5"/>
  <c r="K106" i="5"/>
  <c r="M106" i="5" s="1"/>
  <c r="I106" i="5"/>
  <c r="L106" i="5" s="1"/>
  <c r="A106" i="5"/>
  <c r="O105" i="5"/>
  <c r="K105" i="5"/>
  <c r="M105" i="5" s="1"/>
  <c r="I105" i="5"/>
  <c r="L105" i="5" s="1"/>
  <c r="A105" i="5"/>
  <c r="O104" i="5"/>
  <c r="K104" i="5"/>
  <c r="M104" i="5" s="1"/>
  <c r="I104" i="5"/>
  <c r="L104" i="5" s="1"/>
  <c r="A104" i="5"/>
  <c r="O103" i="5"/>
  <c r="K103" i="5"/>
  <c r="M103" i="5" s="1"/>
  <c r="I103" i="5"/>
  <c r="L103" i="5" s="1"/>
  <c r="A103" i="5"/>
  <c r="O102" i="5"/>
  <c r="K102" i="5"/>
  <c r="M102" i="5" s="1"/>
  <c r="I102" i="5"/>
  <c r="L102" i="5" s="1"/>
  <c r="N104" i="5" s="1"/>
  <c r="A102" i="5"/>
  <c r="O101" i="5"/>
  <c r="K101" i="5"/>
  <c r="M101" i="5" s="1"/>
  <c r="I101" i="5"/>
  <c r="L101" i="5" s="1"/>
  <c r="A101" i="5"/>
  <c r="O100" i="5"/>
  <c r="M100" i="5"/>
  <c r="K100" i="5"/>
  <c r="I100" i="5"/>
  <c r="L100" i="5" s="1"/>
  <c r="A100" i="5"/>
  <c r="O99" i="5"/>
  <c r="K99" i="5"/>
  <c r="M99" i="5" s="1"/>
  <c r="I99" i="5"/>
  <c r="L99" i="5" s="1"/>
  <c r="A99" i="5"/>
  <c r="O98" i="5"/>
  <c r="K98" i="5"/>
  <c r="M98" i="5" s="1"/>
  <c r="I98" i="5"/>
  <c r="L98" i="5" s="1"/>
  <c r="A98" i="5"/>
  <c r="O97" i="5"/>
  <c r="K97" i="5"/>
  <c r="M97" i="5" s="1"/>
  <c r="I97" i="5"/>
  <c r="L97" i="5" s="1"/>
  <c r="A97" i="5"/>
  <c r="O96" i="5"/>
  <c r="K96" i="5"/>
  <c r="M96" i="5" s="1"/>
  <c r="I96" i="5"/>
  <c r="L96" i="5" s="1"/>
  <c r="A96" i="5"/>
  <c r="O95" i="5"/>
  <c r="K95" i="5"/>
  <c r="M95" i="5" s="1"/>
  <c r="I95" i="5"/>
  <c r="L95" i="5" s="1"/>
  <c r="A95" i="5"/>
  <c r="O94" i="5"/>
  <c r="M94" i="5"/>
  <c r="K94" i="5"/>
  <c r="I94" i="5"/>
  <c r="L94" i="5" s="1"/>
  <c r="A94" i="5"/>
  <c r="O93" i="5"/>
  <c r="K93" i="5"/>
  <c r="M93" i="5" s="1"/>
  <c r="I93" i="5"/>
  <c r="L93" i="5" s="1"/>
  <c r="A93" i="5"/>
  <c r="O92" i="5"/>
  <c r="L92" i="5"/>
  <c r="K92" i="5"/>
  <c r="M92" i="5" s="1"/>
  <c r="I92" i="5"/>
  <c r="A92" i="5"/>
  <c r="O91" i="5"/>
  <c r="K91" i="5"/>
  <c r="M91" i="5" s="1"/>
  <c r="I91" i="5"/>
  <c r="L91" i="5" s="1"/>
  <c r="A91" i="5"/>
  <c r="O90" i="5"/>
  <c r="K90" i="5"/>
  <c r="M90" i="5" s="1"/>
  <c r="I90" i="5"/>
  <c r="L90" i="5" s="1"/>
  <c r="A90" i="5"/>
  <c r="O89" i="5"/>
  <c r="K89" i="5"/>
  <c r="M89" i="5" s="1"/>
  <c r="I89" i="5"/>
  <c r="L89" i="5" s="1"/>
  <c r="A89" i="5"/>
  <c r="O88" i="5"/>
  <c r="K88" i="5"/>
  <c r="M88" i="5" s="1"/>
  <c r="I88" i="5"/>
  <c r="L88" i="5" s="1"/>
  <c r="A88" i="5"/>
  <c r="O87" i="5"/>
  <c r="K87" i="5"/>
  <c r="M87" i="5" s="1"/>
  <c r="I87" i="5"/>
  <c r="L87" i="5" s="1"/>
  <c r="A87" i="5"/>
  <c r="O86" i="5"/>
  <c r="L86" i="5"/>
  <c r="K86" i="5"/>
  <c r="M86" i="5" s="1"/>
  <c r="I86" i="5"/>
  <c r="A86" i="5"/>
  <c r="O85" i="5"/>
  <c r="K85" i="5"/>
  <c r="M85" i="5" s="1"/>
  <c r="I85" i="5"/>
  <c r="L85" i="5" s="1"/>
  <c r="A85" i="5"/>
  <c r="O84" i="5"/>
  <c r="K84" i="5"/>
  <c r="M84" i="5" s="1"/>
  <c r="I84" i="5"/>
  <c r="L84" i="5" s="1"/>
  <c r="A84" i="5"/>
  <c r="O83" i="5"/>
  <c r="K83" i="5"/>
  <c r="M83" i="5" s="1"/>
  <c r="I83" i="5"/>
  <c r="L83" i="5" s="1"/>
  <c r="A83" i="5"/>
  <c r="O82" i="5"/>
  <c r="K82" i="5"/>
  <c r="M82" i="5" s="1"/>
  <c r="I82" i="5"/>
  <c r="L82" i="5" s="1"/>
  <c r="N83" i="5" s="1"/>
  <c r="A82" i="5"/>
  <c r="O81" i="5"/>
  <c r="K81" i="5"/>
  <c r="M81" i="5" s="1"/>
  <c r="I81" i="5"/>
  <c r="L81" i="5" s="1"/>
  <c r="A81" i="5"/>
  <c r="O80" i="5"/>
  <c r="M80" i="5"/>
  <c r="L80" i="5"/>
  <c r="K80" i="5"/>
  <c r="I80" i="5"/>
  <c r="A80" i="5"/>
  <c r="O79" i="5"/>
  <c r="K79" i="5"/>
  <c r="M79" i="5" s="1"/>
  <c r="I79" i="5"/>
  <c r="L79" i="5" s="1"/>
  <c r="A79" i="5"/>
  <c r="O78" i="5"/>
  <c r="K78" i="5"/>
  <c r="M78" i="5" s="1"/>
  <c r="I78" i="5"/>
  <c r="L78" i="5" s="1"/>
  <c r="A78" i="5"/>
  <c r="O77" i="5"/>
  <c r="K77" i="5"/>
  <c r="M77" i="5" s="1"/>
  <c r="I77" i="5"/>
  <c r="L77" i="5" s="1"/>
  <c r="A77" i="5"/>
  <c r="O76" i="5"/>
  <c r="K76" i="5"/>
  <c r="M76" i="5" s="1"/>
  <c r="I76" i="5"/>
  <c r="L76" i="5" s="1"/>
  <c r="A76" i="5"/>
  <c r="O75" i="5"/>
  <c r="K75" i="5"/>
  <c r="M75" i="5" s="1"/>
  <c r="I75" i="5"/>
  <c r="L75" i="5" s="1"/>
  <c r="A75" i="5"/>
  <c r="O74" i="5"/>
  <c r="L74" i="5"/>
  <c r="K74" i="5"/>
  <c r="M74" i="5" s="1"/>
  <c r="I74" i="5"/>
  <c r="A74" i="5"/>
  <c r="O73" i="5"/>
  <c r="K73" i="5"/>
  <c r="M73" i="5" s="1"/>
  <c r="I73" i="5"/>
  <c r="L73" i="5" s="1"/>
  <c r="A73" i="5"/>
  <c r="O72" i="5"/>
  <c r="K72" i="5"/>
  <c r="M72" i="5" s="1"/>
  <c r="I72" i="5"/>
  <c r="L72" i="5" s="1"/>
  <c r="A72" i="5"/>
  <c r="O71" i="5"/>
  <c r="K71" i="5"/>
  <c r="M71" i="5" s="1"/>
  <c r="I71" i="5"/>
  <c r="L71" i="5" s="1"/>
  <c r="A71" i="5"/>
  <c r="O70" i="5"/>
  <c r="K70" i="5"/>
  <c r="M70" i="5" s="1"/>
  <c r="I70" i="5"/>
  <c r="L70" i="5" s="1"/>
  <c r="N72" i="5" s="1"/>
  <c r="A70" i="5"/>
  <c r="O69" i="5"/>
  <c r="K69" i="5"/>
  <c r="M69" i="5" s="1"/>
  <c r="I69" i="5"/>
  <c r="L69" i="5" s="1"/>
  <c r="A69" i="5"/>
  <c r="O68" i="5"/>
  <c r="K68" i="5"/>
  <c r="M68" i="5" s="1"/>
  <c r="I68" i="5"/>
  <c r="L68" i="5" s="1"/>
  <c r="A68" i="5"/>
  <c r="O67" i="5"/>
  <c r="K67" i="5"/>
  <c r="M67" i="5" s="1"/>
  <c r="I67" i="5"/>
  <c r="L67" i="5" s="1"/>
  <c r="A67" i="5"/>
  <c r="O66" i="5"/>
  <c r="K66" i="5"/>
  <c r="M66" i="5" s="1"/>
  <c r="I66" i="5"/>
  <c r="L66" i="5" s="1"/>
  <c r="A66" i="5"/>
  <c r="O65" i="5"/>
  <c r="M65" i="5"/>
  <c r="K65" i="5"/>
  <c r="I65" i="5"/>
  <c r="L65" i="5" s="1"/>
  <c r="A65" i="5"/>
  <c r="O64" i="5"/>
  <c r="K64" i="5"/>
  <c r="M64" i="5" s="1"/>
  <c r="P66" i="5" s="1"/>
  <c r="I64" i="5"/>
  <c r="L64" i="5" s="1"/>
  <c r="A64" i="5"/>
  <c r="O63" i="5"/>
  <c r="K63" i="5"/>
  <c r="M63" i="5" s="1"/>
  <c r="I63" i="5"/>
  <c r="L63" i="5" s="1"/>
  <c r="A63" i="5"/>
  <c r="O62" i="5"/>
  <c r="K62" i="5"/>
  <c r="M62" i="5" s="1"/>
  <c r="I62" i="5"/>
  <c r="L62" i="5" s="1"/>
  <c r="N64" i="5" s="1"/>
  <c r="A62" i="5"/>
  <c r="O61" i="5"/>
  <c r="K61" i="5"/>
  <c r="M61" i="5" s="1"/>
  <c r="I61" i="5"/>
  <c r="L61" i="5" s="1"/>
  <c r="A61" i="5"/>
  <c r="O60" i="5"/>
  <c r="K60" i="5"/>
  <c r="M60" i="5" s="1"/>
  <c r="I60" i="5"/>
  <c r="L60" i="5" s="1"/>
  <c r="A60" i="5"/>
  <c r="O59" i="5"/>
  <c r="K59" i="5"/>
  <c r="M59" i="5" s="1"/>
  <c r="I59" i="5"/>
  <c r="L59" i="5" s="1"/>
  <c r="N61" i="5" s="1"/>
  <c r="A59" i="5"/>
  <c r="O58" i="5"/>
  <c r="L58" i="5"/>
  <c r="K58" i="5"/>
  <c r="M58" i="5" s="1"/>
  <c r="I58" i="5"/>
  <c r="A58" i="5"/>
  <c r="O57" i="5"/>
  <c r="L57" i="5"/>
  <c r="K57" i="5"/>
  <c r="M57" i="5" s="1"/>
  <c r="I57" i="5"/>
  <c r="A57" i="5"/>
  <c r="O56" i="5"/>
  <c r="L56" i="5"/>
  <c r="N58" i="5" s="1"/>
  <c r="K56" i="5"/>
  <c r="M56" i="5" s="1"/>
  <c r="I56" i="5"/>
  <c r="A56" i="5"/>
  <c r="O55" i="5"/>
  <c r="K55" i="5"/>
  <c r="M55" i="5" s="1"/>
  <c r="I55" i="5"/>
  <c r="L55" i="5" s="1"/>
  <c r="A55" i="5"/>
  <c r="O54" i="5"/>
  <c r="K54" i="5"/>
  <c r="M54" i="5" s="1"/>
  <c r="I54" i="5"/>
  <c r="L54" i="5" s="1"/>
  <c r="A54" i="5"/>
  <c r="O53" i="5"/>
  <c r="K53" i="5"/>
  <c r="M53" i="5" s="1"/>
  <c r="P55" i="5" s="1"/>
  <c r="I53" i="5"/>
  <c r="L53" i="5" s="1"/>
  <c r="A53" i="5"/>
  <c r="O52" i="5"/>
  <c r="M52" i="5"/>
  <c r="L52" i="5"/>
  <c r="K52" i="5"/>
  <c r="I52" i="5"/>
  <c r="A52" i="5"/>
  <c r="O51" i="5"/>
  <c r="M51" i="5"/>
  <c r="L51" i="5"/>
  <c r="K51" i="5"/>
  <c r="I51" i="5"/>
  <c r="A51" i="5"/>
  <c r="O50" i="5"/>
  <c r="M50" i="5"/>
  <c r="P52" i="5" s="1"/>
  <c r="L50" i="5"/>
  <c r="K50" i="5"/>
  <c r="I50" i="5"/>
  <c r="A50" i="5"/>
  <c r="O49" i="5"/>
  <c r="K49" i="5"/>
  <c r="M49" i="5" s="1"/>
  <c r="P51" i="5" s="1"/>
  <c r="I49" i="5"/>
  <c r="L49" i="5" s="1"/>
  <c r="A49" i="5"/>
  <c r="O48" i="5"/>
  <c r="K48" i="5"/>
  <c r="M48" i="5" s="1"/>
  <c r="I48" i="5"/>
  <c r="L48" i="5" s="1"/>
  <c r="A48" i="5"/>
  <c r="O47" i="5"/>
  <c r="K47" i="5"/>
  <c r="M47" i="5" s="1"/>
  <c r="I47" i="5"/>
  <c r="L47" i="5" s="1"/>
  <c r="A47" i="5"/>
  <c r="O46" i="5"/>
  <c r="M46" i="5"/>
  <c r="K46" i="5"/>
  <c r="I46" i="5"/>
  <c r="L46" i="5" s="1"/>
  <c r="N48" i="5" s="1"/>
  <c r="A46" i="5"/>
  <c r="O45" i="5"/>
  <c r="M45" i="5"/>
  <c r="K45" i="5"/>
  <c r="I45" i="5"/>
  <c r="L45" i="5" s="1"/>
  <c r="A45" i="5"/>
  <c r="O44" i="5"/>
  <c r="M44" i="5"/>
  <c r="K44" i="5"/>
  <c r="I44" i="5"/>
  <c r="L44" i="5" s="1"/>
  <c r="N46" i="5" s="1"/>
  <c r="A44" i="5"/>
  <c r="O43" i="5"/>
  <c r="K43" i="5"/>
  <c r="M43" i="5" s="1"/>
  <c r="P45" i="5" s="1"/>
  <c r="I43" i="5"/>
  <c r="L43" i="5" s="1"/>
  <c r="A43" i="5"/>
  <c r="O42" i="5"/>
  <c r="K42" i="5"/>
  <c r="M42" i="5" s="1"/>
  <c r="I42" i="5"/>
  <c r="L42" i="5" s="1"/>
  <c r="A42" i="5"/>
  <c r="O41" i="5"/>
  <c r="K41" i="5"/>
  <c r="M41" i="5" s="1"/>
  <c r="I41" i="5"/>
  <c r="L41" i="5" s="1"/>
  <c r="A41" i="5"/>
  <c r="O40" i="5"/>
  <c r="K40" i="5"/>
  <c r="M40" i="5" s="1"/>
  <c r="P42" i="5" s="1"/>
  <c r="I40" i="5"/>
  <c r="L40" i="5" s="1"/>
  <c r="A40" i="5"/>
  <c r="O39" i="5"/>
  <c r="K39" i="5"/>
  <c r="M39" i="5" s="1"/>
  <c r="I39" i="5"/>
  <c r="L39" i="5" s="1"/>
  <c r="A39" i="5"/>
  <c r="O38" i="5"/>
  <c r="K38" i="5"/>
  <c r="M38" i="5" s="1"/>
  <c r="I38" i="5"/>
  <c r="L38" i="5" s="1"/>
  <c r="N40" i="5" s="1"/>
  <c r="A38" i="5"/>
  <c r="O37" i="5"/>
  <c r="K37" i="5"/>
  <c r="M37" i="5" s="1"/>
  <c r="I37" i="5"/>
  <c r="L37" i="5" s="1"/>
  <c r="A37" i="5"/>
  <c r="O36" i="5"/>
  <c r="K36" i="5"/>
  <c r="M36" i="5" s="1"/>
  <c r="I36" i="5"/>
  <c r="L36" i="5" s="1"/>
  <c r="A36" i="5"/>
  <c r="O35" i="5"/>
  <c r="K35" i="5"/>
  <c r="M35" i="5" s="1"/>
  <c r="I35" i="5"/>
  <c r="L35" i="5" s="1"/>
  <c r="A35" i="5"/>
  <c r="O34" i="5"/>
  <c r="K34" i="5"/>
  <c r="M34" i="5" s="1"/>
  <c r="I34" i="5"/>
  <c r="L34" i="5" s="1"/>
  <c r="A34" i="5"/>
  <c r="O33" i="5"/>
  <c r="K33" i="5"/>
  <c r="M33" i="5" s="1"/>
  <c r="I33" i="5"/>
  <c r="L33" i="5" s="1"/>
  <c r="A33" i="5"/>
  <c r="O32" i="5"/>
  <c r="K32" i="5"/>
  <c r="M32" i="5" s="1"/>
  <c r="I32" i="5"/>
  <c r="L32" i="5" s="1"/>
  <c r="N34" i="5" s="1"/>
  <c r="A32" i="5"/>
  <c r="O31" i="5"/>
  <c r="K31" i="5"/>
  <c r="M31" i="5" s="1"/>
  <c r="I31" i="5"/>
  <c r="L31" i="5" s="1"/>
  <c r="A31" i="5"/>
  <c r="O30" i="5"/>
  <c r="K30" i="5"/>
  <c r="M30" i="5" s="1"/>
  <c r="I30" i="5"/>
  <c r="L30" i="5" s="1"/>
  <c r="A30" i="5"/>
  <c r="O29" i="5"/>
  <c r="K29" i="5"/>
  <c r="M29" i="5" s="1"/>
  <c r="I29" i="5"/>
  <c r="L29" i="5" s="1"/>
  <c r="A29" i="5"/>
  <c r="O28" i="5"/>
  <c r="K28" i="5"/>
  <c r="M28" i="5" s="1"/>
  <c r="P30" i="5" s="1"/>
  <c r="I28" i="5"/>
  <c r="L28" i="5" s="1"/>
  <c r="A28" i="5"/>
  <c r="O27" i="5"/>
  <c r="K27" i="5"/>
  <c r="M27" i="5" s="1"/>
  <c r="I27" i="5"/>
  <c r="L27" i="5" s="1"/>
  <c r="A27" i="5"/>
  <c r="O26" i="5"/>
  <c r="K26" i="5"/>
  <c r="M26" i="5" s="1"/>
  <c r="I26" i="5"/>
  <c r="L26" i="5" s="1"/>
  <c r="N28" i="5" s="1"/>
  <c r="A26" i="5"/>
  <c r="O25" i="5"/>
  <c r="K25" i="5"/>
  <c r="M25" i="5" s="1"/>
  <c r="I25" i="5"/>
  <c r="L25" i="5" s="1"/>
  <c r="A25" i="5"/>
  <c r="O24" i="5"/>
  <c r="K24" i="5"/>
  <c r="M24" i="5" s="1"/>
  <c r="I24" i="5"/>
  <c r="L24" i="5" s="1"/>
  <c r="A24" i="5"/>
  <c r="O23" i="5"/>
  <c r="K23" i="5"/>
  <c r="M23" i="5" s="1"/>
  <c r="I23" i="5"/>
  <c r="L23" i="5" s="1"/>
  <c r="N25" i="5" s="1"/>
  <c r="A23" i="5"/>
  <c r="O22" i="5"/>
  <c r="L22" i="5"/>
  <c r="K22" i="5"/>
  <c r="M22" i="5" s="1"/>
  <c r="I22" i="5"/>
  <c r="A22" i="5"/>
  <c r="O21" i="5"/>
  <c r="L21" i="5"/>
  <c r="K21" i="5"/>
  <c r="M21" i="5" s="1"/>
  <c r="I21" i="5"/>
  <c r="A21" i="5"/>
  <c r="O20" i="5"/>
  <c r="L20" i="5"/>
  <c r="K20" i="5"/>
  <c r="M20" i="5" s="1"/>
  <c r="I20" i="5"/>
  <c r="A20" i="5"/>
  <c r="O19" i="5"/>
  <c r="K19" i="5"/>
  <c r="M19" i="5" s="1"/>
  <c r="I19" i="5"/>
  <c r="L19" i="5" s="1"/>
  <c r="A19" i="5"/>
  <c r="O18" i="5"/>
  <c r="K18" i="5"/>
  <c r="M18" i="5" s="1"/>
  <c r="I18" i="5"/>
  <c r="L18" i="5" s="1"/>
  <c r="A18" i="5"/>
  <c r="O17" i="5"/>
  <c r="K17" i="5"/>
  <c r="M17" i="5" s="1"/>
  <c r="P19" i="5" s="1"/>
  <c r="I17" i="5"/>
  <c r="L17" i="5" s="1"/>
  <c r="A17" i="5"/>
  <c r="O16" i="5"/>
  <c r="M16" i="5"/>
  <c r="L16" i="5"/>
  <c r="K16" i="5"/>
  <c r="I16" i="5"/>
  <c r="A16" i="5"/>
  <c r="O15" i="5"/>
  <c r="M15" i="5"/>
  <c r="L15" i="5"/>
  <c r="K15" i="5"/>
  <c r="I15" i="5"/>
  <c r="A15" i="5"/>
  <c r="O14" i="5"/>
  <c r="M14" i="5"/>
  <c r="P16" i="5" s="1"/>
  <c r="L14" i="5"/>
  <c r="K14" i="5"/>
  <c r="I14" i="5"/>
  <c r="A14" i="5"/>
  <c r="O13" i="5"/>
  <c r="K13" i="5"/>
  <c r="M13" i="5" s="1"/>
  <c r="I13" i="5"/>
  <c r="L13" i="5" s="1"/>
  <c r="N15" i="5" s="1"/>
  <c r="A13" i="5"/>
  <c r="O12" i="5"/>
  <c r="K12" i="5"/>
  <c r="M12" i="5" s="1"/>
  <c r="I12" i="5"/>
  <c r="L12" i="5" s="1"/>
  <c r="A12" i="5"/>
  <c r="O11" i="5"/>
  <c r="K11" i="5"/>
  <c r="M11" i="5" s="1"/>
  <c r="I11" i="5"/>
  <c r="L11" i="5" s="1"/>
  <c r="A11" i="5"/>
  <c r="O10" i="5"/>
  <c r="M10" i="5"/>
  <c r="K10" i="5"/>
  <c r="I10" i="5"/>
  <c r="L10" i="5" s="1"/>
  <c r="N12" i="5" s="1"/>
  <c r="A10" i="5"/>
  <c r="O9" i="5"/>
  <c r="M9" i="5"/>
  <c r="K9" i="5"/>
  <c r="I9" i="5"/>
  <c r="L9" i="5" s="1"/>
  <c r="A9" i="5"/>
  <c r="O8" i="5"/>
  <c r="M8" i="5"/>
  <c r="K8" i="5"/>
  <c r="I8" i="5"/>
  <c r="L8" i="5" s="1"/>
  <c r="N10" i="5" s="1"/>
  <c r="A8" i="5"/>
  <c r="O7" i="5"/>
  <c r="K7" i="5"/>
  <c r="M7" i="5" s="1"/>
  <c r="I7" i="5"/>
  <c r="L7" i="5" s="1"/>
  <c r="A7" i="5"/>
  <c r="K6" i="5"/>
  <c r="M6" i="5" s="1"/>
  <c r="I6" i="5"/>
  <c r="L6" i="5" s="1"/>
  <c r="A6" i="5"/>
  <c r="K5" i="5"/>
  <c r="M5" i="5" s="1"/>
  <c r="I5" i="5"/>
  <c r="L5" i="5" s="1"/>
  <c r="A5" i="5"/>
  <c r="F208" i="3"/>
  <c r="A208" i="3"/>
  <c r="F207" i="3"/>
  <c r="A207" i="3"/>
  <c r="F206" i="3"/>
  <c r="A206" i="3"/>
  <c r="F205" i="3"/>
  <c r="A205" i="3"/>
  <c r="F204" i="3"/>
  <c r="A204" i="3"/>
  <c r="F203" i="3"/>
  <c r="A203" i="3"/>
  <c r="F202" i="3"/>
  <c r="A202" i="3"/>
  <c r="F201" i="3"/>
  <c r="A201" i="3"/>
  <c r="F200" i="3"/>
  <c r="A200" i="3"/>
  <c r="F199" i="3"/>
  <c r="A199" i="3"/>
  <c r="F198" i="3"/>
  <c r="A198" i="3"/>
  <c r="F197" i="3"/>
  <c r="A197" i="3"/>
  <c r="F196" i="3"/>
  <c r="A196" i="3"/>
  <c r="F195" i="3"/>
  <c r="A195" i="3"/>
  <c r="F194" i="3"/>
  <c r="A194" i="3"/>
  <c r="F193" i="3"/>
  <c r="A193" i="3"/>
  <c r="F192" i="3"/>
  <c r="A192" i="3"/>
  <c r="F191" i="3"/>
  <c r="A191" i="3"/>
  <c r="F190" i="3"/>
  <c r="A190" i="3"/>
  <c r="F189" i="3"/>
  <c r="A189" i="3"/>
  <c r="F188" i="3"/>
  <c r="A188" i="3"/>
  <c r="F187" i="3"/>
  <c r="A187" i="3"/>
  <c r="F186" i="3"/>
  <c r="A186" i="3"/>
  <c r="F185" i="3"/>
  <c r="A185" i="3"/>
  <c r="F184" i="3"/>
  <c r="A184" i="3"/>
  <c r="F183" i="3"/>
  <c r="A183" i="3"/>
  <c r="F182" i="3"/>
  <c r="A182" i="3"/>
  <c r="F181" i="3"/>
  <c r="A181" i="3"/>
  <c r="F180" i="3"/>
  <c r="A180" i="3"/>
  <c r="F179" i="3"/>
  <c r="A179" i="3"/>
  <c r="F178" i="3"/>
  <c r="A178" i="3"/>
  <c r="F177" i="3"/>
  <c r="A177" i="3"/>
  <c r="F176" i="3"/>
  <c r="A176" i="3"/>
  <c r="F175" i="3"/>
  <c r="A175" i="3"/>
  <c r="F174" i="3"/>
  <c r="A174" i="3"/>
  <c r="F173" i="3"/>
  <c r="A173" i="3"/>
  <c r="F172" i="3"/>
  <c r="A172" i="3"/>
  <c r="F171" i="3"/>
  <c r="A171" i="3"/>
  <c r="F170" i="3"/>
  <c r="A170" i="3"/>
  <c r="F169" i="3"/>
  <c r="A169" i="3"/>
  <c r="F168" i="3"/>
  <c r="A168" i="3"/>
  <c r="F167" i="3"/>
  <c r="A167" i="3"/>
  <c r="F166" i="3"/>
  <c r="A166" i="3"/>
  <c r="F165" i="3"/>
  <c r="A165" i="3"/>
  <c r="F164" i="3"/>
  <c r="A164" i="3"/>
  <c r="F163" i="3"/>
  <c r="A163" i="3"/>
  <c r="F162" i="3"/>
  <c r="A162" i="3"/>
  <c r="F161" i="3"/>
  <c r="A161" i="3"/>
  <c r="F160" i="3"/>
  <c r="A160" i="3"/>
  <c r="F159" i="3"/>
  <c r="A159" i="3"/>
  <c r="F158" i="3"/>
  <c r="A158" i="3"/>
  <c r="F157" i="3"/>
  <c r="A157" i="3"/>
  <c r="F156" i="3"/>
  <c r="A156" i="3"/>
  <c r="F155" i="3"/>
  <c r="A155" i="3"/>
  <c r="F154" i="3"/>
  <c r="A154" i="3"/>
  <c r="F153" i="3"/>
  <c r="A153" i="3"/>
  <c r="F152" i="3"/>
  <c r="A152" i="3"/>
  <c r="F151" i="3"/>
  <c r="A151" i="3"/>
  <c r="F150" i="3"/>
  <c r="A150" i="3"/>
  <c r="F149" i="3"/>
  <c r="A149" i="3"/>
  <c r="F148" i="3"/>
  <c r="A148" i="3"/>
  <c r="F147" i="3"/>
  <c r="A147" i="3"/>
  <c r="F146" i="3"/>
  <c r="A146" i="3"/>
  <c r="F145" i="3"/>
  <c r="A145" i="3"/>
  <c r="F144" i="3"/>
  <c r="A144" i="3"/>
  <c r="F143" i="3"/>
  <c r="A143" i="3"/>
  <c r="F142" i="3"/>
  <c r="A142" i="3"/>
  <c r="F141" i="3"/>
  <c r="A141" i="3"/>
  <c r="F140" i="3"/>
  <c r="A140" i="3"/>
  <c r="F139" i="3"/>
  <c r="A139" i="3"/>
  <c r="F138" i="3"/>
  <c r="A138" i="3"/>
  <c r="F137" i="3"/>
  <c r="A137" i="3"/>
  <c r="F136" i="3"/>
  <c r="A136" i="3"/>
  <c r="F135" i="3"/>
  <c r="A135" i="3"/>
  <c r="F134" i="3"/>
  <c r="A134" i="3"/>
  <c r="F133" i="3"/>
  <c r="A133" i="3"/>
  <c r="F132" i="3"/>
  <c r="A132" i="3"/>
  <c r="F131" i="3"/>
  <c r="A131" i="3"/>
  <c r="F130" i="3"/>
  <c r="A130" i="3"/>
  <c r="F129" i="3"/>
  <c r="A129" i="3"/>
  <c r="F128" i="3"/>
  <c r="A128" i="3"/>
  <c r="F127" i="3"/>
  <c r="A127" i="3"/>
  <c r="F126" i="3"/>
  <c r="A126" i="3"/>
  <c r="F125" i="3"/>
  <c r="A125" i="3"/>
  <c r="F124" i="3"/>
  <c r="A124" i="3"/>
  <c r="F123" i="3"/>
  <c r="A123" i="3"/>
  <c r="F122" i="3"/>
  <c r="A122" i="3"/>
  <c r="F121" i="3"/>
  <c r="A121" i="3"/>
  <c r="F120" i="3"/>
  <c r="A120" i="3"/>
  <c r="F119" i="3"/>
  <c r="A119" i="3"/>
  <c r="F118" i="3"/>
  <c r="A118" i="3"/>
  <c r="F117" i="3"/>
  <c r="A117" i="3"/>
  <c r="F116" i="3"/>
  <c r="A116" i="3"/>
  <c r="F115" i="3"/>
  <c r="A115" i="3"/>
  <c r="F114" i="3"/>
  <c r="A114" i="3"/>
  <c r="F113" i="3"/>
  <c r="A113" i="3"/>
  <c r="F112" i="3"/>
  <c r="A112" i="3"/>
  <c r="F111" i="3"/>
  <c r="A111" i="3"/>
  <c r="F110" i="3"/>
  <c r="A110" i="3"/>
  <c r="F109" i="3"/>
  <c r="A109" i="3"/>
  <c r="F108" i="3"/>
  <c r="A108" i="3"/>
  <c r="F107" i="3"/>
  <c r="A107" i="3"/>
  <c r="F106" i="3"/>
  <c r="A106" i="3"/>
  <c r="F105" i="3"/>
  <c r="A105" i="3"/>
  <c r="F104" i="3"/>
  <c r="A104" i="3"/>
  <c r="F103" i="3"/>
  <c r="A103" i="3"/>
  <c r="F102" i="3"/>
  <c r="A102" i="3"/>
  <c r="F101" i="3"/>
  <c r="A101" i="3"/>
  <c r="F100" i="3"/>
  <c r="A100" i="3"/>
  <c r="F99" i="3"/>
  <c r="A99" i="3"/>
  <c r="F98" i="3"/>
  <c r="A98" i="3"/>
  <c r="F97" i="3"/>
  <c r="A97" i="3"/>
  <c r="F96" i="3"/>
  <c r="A96" i="3"/>
  <c r="F95" i="3"/>
  <c r="A95" i="3"/>
  <c r="F94" i="3"/>
  <c r="A94" i="3"/>
  <c r="F93" i="3"/>
  <c r="A93" i="3"/>
  <c r="F92" i="3"/>
  <c r="A92" i="3"/>
  <c r="F91" i="3"/>
  <c r="A91" i="3"/>
  <c r="F90" i="3"/>
  <c r="A90" i="3"/>
  <c r="F89" i="3"/>
  <c r="A89" i="3"/>
  <c r="F88" i="3"/>
  <c r="A88" i="3"/>
  <c r="F87" i="3"/>
  <c r="A87" i="3"/>
  <c r="F86" i="3"/>
  <c r="A86" i="3"/>
  <c r="F85" i="3"/>
  <c r="A85" i="3"/>
  <c r="F84" i="3"/>
  <c r="A84" i="3"/>
  <c r="F83" i="3"/>
  <c r="A83" i="3"/>
  <c r="F82" i="3"/>
  <c r="A82" i="3"/>
  <c r="F81" i="3"/>
  <c r="A81" i="3"/>
  <c r="F80" i="3"/>
  <c r="A80" i="3"/>
  <c r="F79" i="3"/>
  <c r="A79" i="3"/>
  <c r="F78" i="3"/>
  <c r="A78" i="3"/>
  <c r="F77" i="3"/>
  <c r="A77" i="3"/>
  <c r="F76" i="3"/>
  <c r="A76" i="3"/>
  <c r="F75" i="3"/>
  <c r="A75" i="3"/>
  <c r="F74" i="3"/>
  <c r="A74" i="3"/>
  <c r="F73" i="3"/>
  <c r="A73" i="3"/>
  <c r="F72" i="3"/>
  <c r="A72" i="3"/>
  <c r="F71" i="3"/>
  <c r="A71" i="3"/>
  <c r="F70" i="3"/>
  <c r="A70" i="3"/>
  <c r="F69" i="3"/>
  <c r="A69" i="3"/>
  <c r="F68" i="3"/>
  <c r="A68" i="3"/>
  <c r="F67" i="3"/>
  <c r="A67" i="3"/>
  <c r="F66" i="3"/>
  <c r="A66" i="3"/>
  <c r="F65" i="3"/>
  <c r="A65" i="3"/>
  <c r="F64" i="3"/>
  <c r="A64" i="3"/>
  <c r="F63" i="3"/>
  <c r="A63" i="3"/>
  <c r="F62" i="3"/>
  <c r="A62" i="3"/>
  <c r="F61" i="3"/>
  <c r="A61" i="3"/>
  <c r="F60" i="3"/>
  <c r="A60" i="3"/>
  <c r="F59" i="3"/>
  <c r="A59" i="3"/>
  <c r="F58" i="3"/>
  <c r="A58" i="3"/>
  <c r="F57" i="3"/>
  <c r="A57" i="3"/>
  <c r="F56" i="3"/>
  <c r="A56" i="3"/>
  <c r="F55" i="3"/>
  <c r="A55" i="3"/>
  <c r="F54" i="3"/>
  <c r="A54" i="3"/>
  <c r="F53" i="3"/>
  <c r="A53" i="3"/>
  <c r="F52" i="3"/>
  <c r="A52" i="3"/>
  <c r="F51" i="3"/>
  <c r="A51" i="3"/>
  <c r="F50" i="3"/>
  <c r="A50" i="3"/>
  <c r="F49" i="3"/>
  <c r="A49" i="3"/>
  <c r="F48" i="3"/>
  <c r="A48" i="3"/>
  <c r="F47" i="3"/>
  <c r="A47" i="3"/>
  <c r="F46" i="3"/>
  <c r="A46" i="3"/>
  <c r="F45" i="3"/>
  <c r="A45" i="3"/>
  <c r="F44" i="3"/>
  <c r="A44" i="3"/>
  <c r="F43" i="3"/>
  <c r="A43" i="3"/>
  <c r="F42" i="3"/>
  <c r="A42" i="3"/>
  <c r="F41" i="3"/>
  <c r="A41" i="3"/>
  <c r="F40" i="3"/>
  <c r="A40" i="3"/>
  <c r="F39" i="3"/>
  <c r="A39" i="3"/>
  <c r="F38" i="3"/>
  <c r="A38" i="3"/>
  <c r="F37" i="3"/>
  <c r="A37" i="3"/>
  <c r="F36" i="3"/>
  <c r="A36" i="3"/>
  <c r="F35" i="3"/>
  <c r="A35" i="3"/>
  <c r="F34" i="3"/>
  <c r="A34" i="3"/>
  <c r="F33" i="3"/>
  <c r="A33" i="3"/>
  <c r="F32" i="3"/>
  <c r="A32" i="3"/>
  <c r="F31" i="3"/>
  <c r="A31" i="3"/>
  <c r="F30" i="3"/>
  <c r="A30" i="3"/>
  <c r="F29" i="3"/>
  <c r="A29" i="3"/>
  <c r="F28" i="3"/>
  <c r="A28" i="3"/>
  <c r="F27" i="3"/>
  <c r="A27" i="3"/>
  <c r="F26" i="3"/>
  <c r="A26" i="3"/>
  <c r="F25" i="3"/>
  <c r="A25" i="3"/>
  <c r="F24" i="3"/>
  <c r="A24" i="3"/>
  <c r="F23" i="3"/>
  <c r="A23" i="3"/>
  <c r="F22" i="3"/>
  <c r="A22" i="3"/>
  <c r="F21" i="3"/>
  <c r="A21" i="3"/>
  <c r="F20" i="3"/>
  <c r="A20" i="3"/>
  <c r="F19" i="3"/>
  <c r="A19" i="3"/>
  <c r="F18" i="3"/>
  <c r="A18" i="3"/>
  <c r="F17" i="3"/>
  <c r="A17" i="3"/>
  <c r="F16" i="3"/>
  <c r="A16" i="3"/>
  <c r="F15" i="3"/>
  <c r="A15" i="3"/>
  <c r="F14" i="3"/>
  <c r="A14" i="3"/>
  <c r="F13" i="3"/>
  <c r="A13" i="3"/>
  <c r="F12" i="3"/>
  <c r="A12" i="3"/>
  <c r="F11" i="3"/>
  <c r="A11" i="3"/>
  <c r="F10" i="3"/>
  <c r="A10" i="3"/>
  <c r="F9" i="3"/>
  <c r="A9" i="3"/>
  <c r="F8" i="3"/>
  <c r="A8" i="3"/>
  <c r="F7" i="3"/>
  <c r="A7" i="3"/>
  <c r="F6" i="3"/>
  <c r="A6" i="3"/>
  <c r="F5" i="3"/>
  <c r="A5" i="3"/>
  <c r="X47" i="7" l="1"/>
  <c r="W60" i="7"/>
  <c r="Z62" i="7"/>
  <c r="Y72" i="7"/>
  <c r="Z35" i="7"/>
  <c r="Z41" i="7"/>
  <c r="Z43" i="7"/>
  <c r="Z45" i="7"/>
  <c r="Y47" i="7"/>
  <c r="X49" i="7"/>
  <c r="X55" i="7"/>
  <c r="X59" i="7"/>
  <c r="X61" i="7"/>
  <c r="Y59" i="7"/>
  <c r="W12" i="7"/>
  <c r="W20" i="7"/>
  <c r="Z59" i="7"/>
  <c r="V77" i="7"/>
  <c r="W46" i="7"/>
  <c r="V9" i="7"/>
  <c r="X26" i="7"/>
  <c r="X32" i="7"/>
  <c r="X34" i="7"/>
  <c r="X35" i="7"/>
  <c r="V50" i="7"/>
  <c r="V54" i="7"/>
  <c r="V56" i="7"/>
  <c r="W9" i="7"/>
  <c r="Z24" i="7"/>
  <c r="W58" i="7"/>
  <c r="Y50" i="7"/>
  <c r="Z46" i="7"/>
  <c r="X13" i="7"/>
  <c r="X21" i="7"/>
  <c r="W27" i="7"/>
  <c r="W29" i="7"/>
  <c r="W31" i="7"/>
  <c r="W33" i="7"/>
  <c r="W35" i="7"/>
  <c r="W45" i="7"/>
  <c r="W66" i="7"/>
  <c r="W67" i="7"/>
  <c r="W70" i="7"/>
  <c r="W72" i="7"/>
  <c r="W76" i="7"/>
  <c r="Z10" i="7"/>
  <c r="Z70" i="7"/>
  <c r="Z72" i="7"/>
  <c r="Z77" i="7"/>
  <c r="Z16" i="7"/>
  <c r="Z18" i="7"/>
  <c r="Z61" i="7"/>
  <c r="Z8" i="7"/>
  <c r="Z28" i="7"/>
  <c r="Z30" i="7"/>
  <c r="Z32" i="7"/>
  <c r="Z34" i="7"/>
  <c r="Z36" i="7"/>
  <c r="Z40" i="7"/>
  <c r="Z11" i="7"/>
  <c r="Z48" i="7"/>
  <c r="Z63" i="7"/>
  <c r="Z23" i="7"/>
  <c r="Z52" i="7"/>
  <c r="Z54" i="7"/>
  <c r="Z58" i="7"/>
  <c r="Z60" i="7"/>
  <c r="Y22" i="7"/>
  <c r="Y51" i="7"/>
  <c r="Y74" i="7"/>
  <c r="Y28" i="7"/>
  <c r="Y30" i="7"/>
  <c r="Y32" i="7"/>
  <c r="Y36" i="7"/>
  <c r="Y38" i="7"/>
  <c r="Y42" i="7"/>
  <c r="Y46" i="7"/>
  <c r="Y11" i="7"/>
  <c r="Y48" i="7"/>
  <c r="Y25" i="7"/>
  <c r="Y56" i="7"/>
  <c r="Y58" i="7"/>
  <c r="Y65" i="7"/>
  <c r="Y33" i="7"/>
  <c r="Y45" i="7"/>
  <c r="X38" i="7"/>
  <c r="X46" i="7"/>
  <c r="X27" i="7"/>
  <c r="X29" i="7"/>
  <c r="X31" i="7"/>
  <c r="X50" i="7"/>
  <c r="X63" i="7"/>
  <c r="X16" i="7"/>
  <c r="X18" i="7"/>
  <c r="X22" i="7"/>
  <c r="X54" i="7"/>
  <c r="X56" i="7"/>
  <c r="X57" i="7"/>
  <c r="X69" i="7"/>
  <c r="X71" i="7"/>
  <c r="X73" i="7"/>
  <c r="X24" i="7"/>
  <c r="X77" i="7"/>
  <c r="X44" i="7"/>
  <c r="X11" i="7"/>
  <c r="X51" i="7"/>
  <c r="X64" i="7"/>
  <c r="W25" i="7"/>
  <c r="W48" i="7"/>
  <c r="W39" i="7"/>
  <c r="W41" i="7"/>
  <c r="W43" i="7"/>
  <c r="W69" i="7"/>
  <c r="W71" i="7"/>
  <c r="W11" i="7"/>
  <c r="W15" i="7"/>
  <c r="W17" i="7"/>
  <c r="W19" i="7"/>
  <c r="W28" i="7"/>
  <c r="W30" i="7"/>
  <c r="W32" i="7"/>
  <c r="W34" i="7"/>
  <c r="W36" i="7"/>
  <c r="W49" i="7"/>
  <c r="W51" i="7"/>
  <c r="W64" i="7"/>
  <c r="W55" i="7"/>
  <c r="W56" i="7"/>
  <c r="V47" i="7"/>
  <c r="V58" i="7"/>
  <c r="V73" i="7"/>
  <c r="V15" i="7"/>
  <c r="V17" i="7"/>
  <c r="V19" i="7"/>
  <c r="V21" i="7"/>
  <c r="V30" i="7"/>
  <c r="V34" i="7"/>
  <c r="V65" i="7"/>
  <c r="V67" i="7"/>
  <c r="V69" i="7"/>
  <c r="V25" i="7"/>
  <c r="V46" i="7"/>
  <c r="V53" i="7"/>
  <c r="V55" i="7"/>
  <c r="V62" i="7"/>
  <c r="V35" i="7"/>
  <c r="V70" i="7"/>
  <c r="X8" i="7"/>
  <c r="V10" i="7"/>
  <c r="X14" i="7"/>
  <c r="W16" i="7"/>
  <c r="W18" i="7"/>
  <c r="W23" i="7"/>
  <c r="Z27" i="7"/>
  <c r="Z29" i="7"/>
  <c r="Z31" i="7"/>
  <c r="Y37" i="7"/>
  <c r="V43" i="7"/>
  <c r="X48" i="7"/>
  <c r="Z57" i="7"/>
  <c r="V66" i="7"/>
  <c r="X75" i="7"/>
  <c r="Y8" i="7"/>
  <c r="W10" i="7"/>
  <c r="Y14" i="7"/>
  <c r="X23" i="7"/>
  <c r="V26" i="7"/>
  <c r="Z33" i="7"/>
  <c r="X36" i="7"/>
  <c r="Z37" i="7"/>
  <c r="X40" i="7"/>
  <c r="W47" i="7"/>
  <c r="X52" i="7"/>
  <c r="W65" i="7"/>
  <c r="V75" i="7"/>
  <c r="Z9" i="7"/>
  <c r="V13" i="7"/>
  <c r="Z14" i="7"/>
  <c r="Y16" i="7"/>
  <c r="Y18" i="7"/>
  <c r="Y20" i="7"/>
  <c r="V22" i="7"/>
  <c r="W26" i="7"/>
  <c r="V28" i="7"/>
  <c r="Y40" i="7"/>
  <c r="X42" i="7"/>
  <c r="Y52" i="7"/>
  <c r="W54" i="7"/>
  <c r="X65" i="7"/>
  <c r="W74" i="7"/>
  <c r="W13" i="7"/>
  <c r="Z12" i="7"/>
  <c r="Z20" i="7"/>
  <c r="W22" i="7"/>
  <c r="Y44" i="7"/>
  <c r="V51" i="7"/>
  <c r="X67" i="7"/>
  <c r="W21" i="7"/>
  <c r="Y26" i="7"/>
  <c r="X28" i="7"/>
  <c r="X30" i="7"/>
  <c r="Y35" i="7"/>
  <c r="V39" i="7"/>
  <c r="Z42" i="7"/>
  <c r="Z44" i="7"/>
  <c r="Y54" i="7"/>
  <c r="Z65" i="7"/>
  <c r="Y67" i="7"/>
  <c r="W68" i="7"/>
  <c r="Z74" i="7"/>
  <c r="Z26" i="7"/>
  <c r="Z56" i="7"/>
  <c r="X58" i="7"/>
  <c r="X9" i="7"/>
  <c r="X12" i="7"/>
  <c r="X15" i="7"/>
  <c r="X17" i="7"/>
  <c r="X19" i="7"/>
  <c r="X25" i="7"/>
  <c r="V38" i="7"/>
  <c r="Y39" i="7"/>
  <c r="X45" i="7"/>
  <c r="W50" i="7"/>
  <c r="W53" i="7"/>
  <c r="W57" i="7"/>
  <c r="V63" i="7"/>
  <c r="Y64" i="7"/>
  <c r="W77" i="7"/>
  <c r="V11" i="7"/>
  <c r="Y12" i="7"/>
  <c r="Y19" i="7"/>
  <c r="V24" i="7"/>
  <c r="W38" i="7"/>
  <c r="Z39" i="7"/>
  <c r="X43" i="7"/>
  <c r="V44" i="7"/>
  <c r="V49" i="7"/>
  <c r="X53" i="7"/>
  <c r="W63" i="7"/>
  <c r="W24" i="7"/>
  <c r="Z25" i="7"/>
  <c r="X37" i="7"/>
  <c r="V8" i="7"/>
  <c r="X10" i="7"/>
  <c r="V14" i="7"/>
  <c r="Z21" i="7"/>
  <c r="V32" i="7"/>
  <c r="W37" i="7"/>
  <c r="V48" i="7"/>
  <c r="Z50" i="7"/>
  <c r="Z53" i="7"/>
  <c r="V61" i="7"/>
  <c r="W62" i="7"/>
  <c r="Y68" i="7"/>
  <c r="V76" i="7"/>
  <c r="W8" i="7"/>
  <c r="W14" i="7"/>
  <c r="V16" i="7"/>
  <c r="V23" i="7"/>
  <c r="Y24" i="7"/>
  <c r="Y27" i="7"/>
  <c r="Y29" i="7"/>
  <c r="Y31" i="7"/>
  <c r="V36" i="7"/>
  <c r="Z38" i="7"/>
  <c r="V40" i="7"/>
  <c r="Y49" i="7"/>
  <c r="V52" i="7"/>
  <c r="Z51" i="7"/>
  <c r="Z55" i="7"/>
  <c r="Z66" i="7"/>
  <c r="Z68" i="7"/>
  <c r="V60" i="7"/>
  <c r="W61" i="7"/>
  <c r="X62" i="7"/>
  <c r="Y63" i="7"/>
  <c r="Z64" i="7"/>
  <c r="V72" i="7"/>
  <c r="W73" i="7"/>
  <c r="X74" i="7"/>
  <c r="Y75" i="7"/>
  <c r="Z76" i="7"/>
  <c r="V74" i="7"/>
  <c r="W75" i="7"/>
  <c r="X76" i="7"/>
  <c r="Y77" i="7"/>
  <c r="P47" i="5"/>
  <c r="P150" i="5"/>
  <c r="P171" i="5"/>
  <c r="P22" i="5"/>
  <c r="P117" i="5"/>
  <c r="P58" i="5"/>
  <c r="P53" i="5"/>
  <c r="P98" i="5"/>
  <c r="P138" i="5"/>
  <c r="P164" i="5"/>
  <c r="P25" i="5"/>
  <c r="P84" i="5"/>
  <c r="P103" i="5"/>
  <c r="P10" i="5"/>
  <c r="P46" i="5"/>
  <c r="P136" i="5"/>
  <c r="P147" i="5"/>
  <c r="P142" i="5"/>
  <c r="P94" i="5"/>
  <c r="P145" i="5"/>
  <c r="P158" i="5"/>
  <c r="N29" i="5"/>
  <c r="N52" i="5"/>
  <c r="N142" i="5"/>
  <c r="N140" i="5"/>
  <c r="N145" i="5"/>
  <c r="N153" i="5"/>
  <c r="N86" i="5"/>
  <c r="N143" i="5"/>
  <c r="N81" i="5"/>
  <c r="N151" i="5"/>
  <c r="N73" i="5"/>
  <c r="N115" i="5"/>
  <c r="N157" i="5"/>
  <c r="N35" i="5"/>
  <c r="N16" i="5"/>
  <c r="N21" i="5"/>
  <c r="N74" i="5"/>
  <c r="N193" i="5"/>
  <c r="N103" i="5"/>
  <c r="N127" i="5"/>
  <c r="P140" i="5"/>
  <c r="P114" i="5"/>
  <c r="N138" i="5"/>
  <c r="N164" i="5"/>
  <c r="N98" i="5"/>
  <c r="P28" i="5"/>
  <c r="P34" i="5"/>
  <c r="P40" i="5"/>
  <c r="P64" i="5"/>
  <c r="N70" i="5"/>
  <c r="P70" i="5"/>
  <c r="N96" i="5"/>
  <c r="P59" i="5"/>
  <c r="N139" i="5"/>
  <c r="N181" i="5"/>
  <c r="N11" i="5"/>
  <c r="P29" i="5"/>
  <c r="P41" i="5"/>
  <c r="N47" i="5"/>
  <c r="P65" i="5"/>
  <c r="N91" i="5"/>
  <c r="P102" i="5"/>
  <c r="N187" i="5"/>
  <c r="N90" i="5"/>
  <c r="N9" i="5"/>
  <c r="P13" i="5"/>
  <c r="N32" i="5"/>
  <c r="P39" i="5"/>
  <c r="N55" i="5"/>
  <c r="P62" i="5"/>
  <c r="P69" i="5"/>
  <c r="N95" i="5"/>
  <c r="N137" i="5"/>
  <c r="P32" i="5"/>
  <c r="N51" i="5"/>
  <c r="P108" i="5"/>
  <c r="N146" i="5"/>
  <c r="N162" i="5"/>
  <c r="P185" i="5"/>
  <c r="N60" i="5"/>
  <c r="N67" i="5"/>
  <c r="P74" i="5"/>
  <c r="P81" i="5"/>
  <c r="N93" i="5"/>
  <c r="N109" i="5"/>
  <c r="P109" i="5"/>
  <c r="P123" i="5"/>
  <c r="P146" i="5"/>
  <c r="P151" i="5"/>
  <c r="P168" i="5"/>
  <c r="N174" i="5"/>
  <c r="N63" i="5"/>
  <c r="P93" i="5"/>
  <c r="P120" i="5"/>
  <c r="N126" i="5"/>
  <c r="P133" i="5"/>
  <c r="P135" i="5"/>
  <c r="P180" i="5"/>
  <c r="N195" i="5"/>
  <c r="N23" i="5"/>
  <c r="N44" i="5"/>
  <c r="P107" i="5"/>
  <c r="N133" i="5"/>
  <c r="N149" i="5"/>
  <c r="N158" i="5"/>
  <c r="P18" i="5"/>
  <c r="P91" i="5"/>
  <c r="N105" i="5"/>
  <c r="N121" i="5"/>
  <c r="N26" i="5"/>
  <c r="P33" i="5"/>
  <c r="P56" i="5"/>
  <c r="N119" i="5"/>
  <c r="N165" i="5"/>
  <c r="P167" i="5"/>
  <c r="P21" i="5"/>
  <c r="P14" i="5"/>
  <c r="N33" i="5"/>
  <c r="N56" i="5"/>
  <c r="P63" i="5"/>
  <c r="P26" i="5"/>
  <c r="N45" i="5"/>
  <c r="N89" i="5"/>
  <c r="P119" i="5"/>
  <c r="N147" i="5"/>
  <c r="N177" i="5"/>
  <c r="P179" i="5"/>
  <c r="N38" i="5"/>
  <c r="N68" i="5"/>
  <c r="P89" i="5"/>
  <c r="P96" i="5"/>
  <c r="N101" i="5"/>
  <c r="N129" i="5"/>
  <c r="N163" i="5"/>
  <c r="P15" i="5"/>
  <c r="N57" i="5"/>
  <c r="P82" i="5"/>
  <c r="N94" i="5"/>
  <c r="P101" i="5"/>
  <c r="N150" i="5"/>
  <c r="N152" i="5"/>
  <c r="P154" i="5"/>
  <c r="P163" i="5"/>
  <c r="N170" i="5"/>
  <c r="P174" i="5"/>
  <c r="N27" i="5"/>
  <c r="P57" i="5"/>
  <c r="N120" i="5"/>
  <c r="P127" i="5"/>
  <c r="P159" i="5"/>
  <c r="P175" i="5"/>
  <c r="P156" i="5"/>
  <c r="N192" i="5"/>
  <c r="N22" i="5"/>
  <c r="P27" i="5"/>
  <c r="N39" i="5"/>
  <c r="N69" i="5"/>
  <c r="N102" i="5"/>
  <c r="P113" i="5"/>
  <c r="P139" i="5"/>
  <c r="P141" i="5"/>
  <c r="P157" i="5"/>
  <c r="P173" i="5"/>
  <c r="R169" i="5"/>
  <c r="R65" i="5"/>
  <c r="R59" i="5"/>
  <c r="R47" i="5"/>
  <c r="R23" i="5"/>
  <c r="R128" i="5"/>
  <c r="R29" i="5"/>
  <c r="R17" i="5"/>
  <c r="P8" i="5"/>
  <c r="P9" i="5"/>
  <c r="R53" i="5"/>
  <c r="R41" i="5"/>
  <c r="R11" i="5"/>
  <c r="R35" i="5"/>
  <c r="P11" i="5"/>
  <c r="N18" i="5"/>
  <c r="P48" i="5"/>
  <c r="N53" i="5"/>
  <c r="N114" i="5"/>
  <c r="N113" i="5"/>
  <c r="N14" i="5"/>
  <c r="P23" i="5"/>
  <c r="N30" i="5"/>
  <c r="N37" i="5"/>
  <c r="P44" i="5"/>
  <c r="P60" i="5"/>
  <c r="N65" i="5"/>
  <c r="P86" i="5"/>
  <c r="P85" i="5"/>
  <c r="P37" i="5"/>
  <c r="P67" i="5"/>
  <c r="N186" i="5"/>
  <c r="N185" i="5"/>
  <c r="Q76" i="5"/>
  <c r="P35" i="5"/>
  <c r="N42" i="5"/>
  <c r="N49" i="5"/>
  <c r="P79" i="5"/>
  <c r="N19" i="5"/>
  <c r="P49" i="5"/>
  <c r="N191" i="5"/>
  <c r="N17" i="5"/>
  <c r="R176" i="5"/>
  <c r="P12" i="5"/>
  <c r="N54" i="5"/>
  <c r="N108" i="5"/>
  <c r="N107" i="5"/>
  <c r="N8" i="5"/>
  <c r="P17" i="5"/>
  <c r="N24" i="5"/>
  <c r="N31" i="5"/>
  <c r="P38" i="5"/>
  <c r="P54" i="5"/>
  <c r="N59" i="5"/>
  <c r="P61" i="5"/>
  <c r="P68" i="5"/>
  <c r="N167" i="5"/>
  <c r="N168" i="5"/>
  <c r="P24" i="5"/>
  <c r="P31" i="5"/>
  <c r="N50" i="5"/>
  <c r="N66" i="5"/>
  <c r="P73" i="5"/>
  <c r="P72" i="5"/>
  <c r="P80" i="5"/>
  <c r="N131" i="5"/>
  <c r="N132" i="5"/>
  <c r="N180" i="5"/>
  <c r="N179" i="5"/>
  <c r="N20" i="5"/>
  <c r="N43" i="5"/>
  <c r="N78" i="5"/>
  <c r="N77" i="5"/>
  <c r="N36" i="5"/>
  <c r="P50" i="5"/>
  <c r="N173" i="5"/>
  <c r="N13" i="5"/>
  <c r="P20" i="5"/>
  <c r="P36" i="5"/>
  <c r="N41" i="5"/>
  <c r="P43" i="5"/>
  <c r="N62" i="5"/>
  <c r="P78" i="5"/>
  <c r="N125" i="5"/>
  <c r="Q40" i="5"/>
  <c r="Q58" i="5"/>
  <c r="R6" i="5"/>
  <c r="R12" i="5"/>
  <c r="R18" i="5"/>
  <c r="R24" i="5"/>
  <c r="R30" i="5"/>
  <c r="R36" i="5"/>
  <c r="R42" i="5"/>
  <c r="R48" i="5"/>
  <c r="R54" i="5"/>
  <c r="R60" i="5"/>
  <c r="R66" i="5"/>
  <c r="P71" i="5"/>
  <c r="Q70" i="5"/>
  <c r="Q73" i="5"/>
  <c r="P77" i="5"/>
  <c r="P87" i="5"/>
  <c r="P97" i="5"/>
  <c r="P105" i="5"/>
  <c r="N111" i="5"/>
  <c r="R116" i="5"/>
  <c r="P130" i="5"/>
  <c r="N136" i="5"/>
  <c r="R157" i="5"/>
  <c r="P177" i="5"/>
  <c r="N183" i="5"/>
  <c r="R188" i="5"/>
  <c r="Q11" i="5"/>
  <c r="Q17" i="5"/>
  <c r="Q23" i="5"/>
  <c r="Q29" i="5"/>
  <c r="Q35" i="5"/>
  <c r="Q41" i="5"/>
  <c r="Q47" i="5"/>
  <c r="Q53" i="5"/>
  <c r="Q59" i="5"/>
  <c r="Q65" i="5"/>
  <c r="R73" i="5"/>
  <c r="N79" i="5"/>
  <c r="Q78" i="5"/>
  <c r="N82" i="5"/>
  <c r="P90" i="5"/>
  <c r="R97" i="5"/>
  <c r="P111" i="5"/>
  <c r="N117" i="5"/>
  <c r="R122" i="5"/>
  <c r="P126" i="5"/>
  <c r="R163" i="5"/>
  <c r="P169" i="5"/>
  <c r="P183" i="5"/>
  <c r="N189" i="5"/>
  <c r="Q10" i="5"/>
  <c r="Q28" i="5"/>
  <c r="Q46" i="5"/>
  <c r="N154" i="5"/>
  <c r="R175" i="5"/>
  <c r="Q5" i="5"/>
  <c r="R10" i="5"/>
  <c r="R16" i="5"/>
  <c r="R22" i="5"/>
  <c r="R28" i="5"/>
  <c r="R34" i="5"/>
  <c r="R40" i="5"/>
  <c r="R46" i="5"/>
  <c r="R52" i="5"/>
  <c r="R58" i="5"/>
  <c r="R64" i="5"/>
  <c r="Q69" i="5"/>
  <c r="Q80" i="5"/>
  <c r="Q87" i="5"/>
  <c r="Q92" i="5"/>
  <c r="Q94" i="5"/>
  <c r="R109" i="5"/>
  <c r="P115" i="5"/>
  <c r="P125" i="5"/>
  <c r="P129" i="5"/>
  <c r="N135" i="5"/>
  <c r="R140" i="5"/>
  <c r="P144" i="5"/>
  <c r="N156" i="5"/>
  <c r="N160" i="5"/>
  <c r="R181" i="5"/>
  <c r="Q21" i="5"/>
  <c r="Q27" i="5"/>
  <c r="Q33" i="5"/>
  <c r="Q39" i="5"/>
  <c r="Q45" i="5"/>
  <c r="Q51" i="5"/>
  <c r="Q57" i="5"/>
  <c r="Q63" i="5"/>
  <c r="R69" i="5"/>
  <c r="Q72" i="5"/>
  <c r="N76" i="5"/>
  <c r="R80" i="5"/>
  <c r="Q82" i="5"/>
  <c r="N84" i="5"/>
  <c r="R92" i="5"/>
  <c r="N100" i="5"/>
  <c r="R115" i="5"/>
  <c r="P121" i="5"/>
  <c r="P131" i="5"/>
  <c r="R146" i="5"/>
  <c r="N166" i="5"/>
  <c r="P170" i="5"/>
  <c r="N176" i="5"/>
  <c r="R187" i="5"/>
  <c r="R103" i="5"/>
  <c r="R134" i="5"/>
  <c r="Q15" i="5"/>
  <c r="N7" i="5"/>
  <c r="R9" i="5"/>
  <c r="R15" i="5"/>
  <c r="R21" i="5"/>
  <c r="R27" i="5"/>
  <c r="R33" i="5"/>
  <c r="R39" i="5"/>
  <c r="R45" i="5"/>
  <c r="R51" i="5"/>
  <c r="R57" i="5"/>
  <c r="R63" i="5"/>
  <c r="N71" i="5"/>
  <c r="P76" i="5"/>
  <c r="P100" i="5"/>
  <c r="P104" i="5"/>
  <c r="N110" i="5"/>
  <c r="R121" i="5"/>
  <c r="P137" i="5"/>
  <c r="R152" i="5"/>
  <c r="P166" i="5"/>
  <c r="N172" i="5"/>
  <c r="P176" i="5"/>
  <c r="N182" i="5"/>
  <c r="Q52" i="5"/>
  <c r="Q64" i="5"/>
  <c r="R85" i="5"/>
  <c r="R5" i="5"/>
  <c r="Q14" i="5"/>
  <c r="Q20" i="5"/>
  <c r="Q26" i="5"/>
  <c r="Q32" i="5"/>
  <c r="Q38" i="5"/>
  <c r="Q44" i="5"/>
  <c r="Q50" i="5"/>
  <c r="Q56" i="5"/>
  <c r="Q62" i="5"/>
  <c r="Q68" i="5"/>
  <c r="N75" i="5"/>
  <c r="N88" i="5"/>
  <c r="Q96" i="5"/>
  <c r="N106" i="5"/>
  <c r="P110" i="5"/>
  <c r="N116" i="5"/>
  <c r="R127" i="5"/>
  <c r="P143" i="5"/>
  <c r="R158" i="5"/>
  <c r="P172" i="5"/>
  <c r="N178" i="5"/>
  <c r="P182" i="5"/>
  <c r="N188" i="5"/>
  <c r="Q8" i="5"/>
  <c r="P7" i="5"/>
  <c r="R8" i="5"/>
  <c r="R14" i="5"/>
  <c r="R20" i="5"/>
  <c r="R26" i="5"/>
  <c r="R32" i="5"/>
  <c r="R38" i="5"/>
  <c r="R44" i="5"/>
  <c r="R50" i="5"/>
  <c r="R56" i="5"/>
  <c r="R62" i="5"/>
  <c r="R68" i="5"/>
  <c r="Q71" i="5"/>
  <c r="Q74" i="5"/>
  <c r="N80" i="5"/>
  <c r="Q79" i="5"/>
  <c r="P83" i="5"/>
  <c r="Q84" i="5"/>
  <c r="P88" i="5"/>
  <c r="P95" i="5"/>
  <c r="N97" i="5"/>
  <c r="Q98" i="5"/>
  <c r="P106" i="5"/>
  <c r="N112" i="5"/>
  <c r="P116" i="5"/>
  <c r="N122" i="5"/>
  <c r="R133" i="5"/>
  <c r="P149" i="5"/>
  <c r="P153" i="5"/>
  <c r="N159" i="5"/>
  <c r="R164" i="5"/>
  <c r="P178" i="5"/>
  <c r="N184" i="5"/>
  <c r="N194" i="5"/>
  <c r="Q90" i="5"/>
  <c r="Q16" i="5"/>
  <c r="Q9" i="5"/>
  <c r="Q7" i="5"/>
  <c r="Q13" i="5"/>
  <c r="Q19" i="5"/>
  <c r="Q25" i="5"/>
  <c r="Q31" i="5"/>
  <c r="Q37" i="5"/>
  <c r="Q43" i="5"/>
  <c r="Q49" i="5"/>
  <c r="Q55" i="5"/>
  <c r="Q61" i="5"/>
  <c r="Q67" i="5"/>
  <c r="P75" i="5"/>
  <c r="R74" i="5"/>
  <c r="R79" i="5"/>
  <c r="N85" i="5"/>
  <c r="N92" i="5"/>
  <c r="R91" i="5"/>
  <c r="N99" i="5"/>
  <c r="R98" i="5"/>
  <c r="P112" i="5"/>
  <c r="N118" i="5"/>
  <c r="P122" i="5"/>
  <c r="N128" i="5"/>
  <c r="R139" i="5"/>
  <c r="P155" i="5"/>
  <c r="R170" i="5"/>
  <c r="P184" i="5"/>
  <c r="N190" i="5"/>
  <c r="Q190" i="5"/>
  <c r="Q184" i="5"/>
  <c r="Q178" i="5"/>
  <c r="Q172" i="5"/>
  <c r="Q166" i="5"/>
  <c r="Q160" i="5"/>
  <c r="Q154" i="5"/>
  <c r="Q148" i="5"/>
  <c r="Q142" i="5"/>
  <c r="Q136" i="5"/>
  <c r="Q130" i="5"/>
  <c r="Q124" i="5"/>
  <c r="Q118" i="5"/>
  <c r="Q112" i="5"/>
  <c r="Q106" i="5"/>
  <c r="Q100" i="5"/>
  <c r="Q191" i="5"/>
  <c r="Q185" i="5"/>
  <c r="Q179" i="5"/>
  <c r="Q173" i="5"/>
  <c r="Q167" i="5"/>
  <c r="Q161" i="5"/>
  <c r="Q155" i="5"/>
  <c r="Q149" i="5"/>
  <c r="Q143" i="5"/>
  <c r="Q137" i="5"/>
  <c r="Q131" i="5"/>
  <c r="Q125" i="5"/>
  <c r="Q119" i="5"/>
  <c r="Q113" i="5"/>
  <c r="Q107" i="5"/>
  <c r="Q101" i="5"/>
  <c r="Q95" i="5"/>
  <c r="Q89" i="5"/>
  <c r="Q83" i="5"/>
  <c r="Q77" i="5"/>
  <c r="Q192" i="5"/>
  <c r="Q186" i="5"/>
  <c r="Q180" i="5"/>
  <c r="Q174" i="5"/>
  <c r="Q168" i="5"/>
  <c r="Q162" i="5"/>
  <c r="Q156" i="5"/>
  <c r="Q150" i="5"/>
  <c r="Q144" i="5"/>
  <c r="Q138" i="5"/>
  <c r="Q132" i="5"/>
  <c r="Q126" i="5"/>
  <c r="Q120" i="5"/>
  <c r="Q114" i="5"/>
  <c r="Q108" i="5"/>
  <c r="Q102" i="5"/>
  <c r="Q193" i="5"/>
  <c r="Q187" i="5"/>
  <c r="Q181" i="5"/>
  <c r="Q175" i="5"/>
  <c r="Q169" i="5"/>
  <c r="Q163" i="5"/>
  <c r="Q157" i="5"/>
  <c r="Q151" i="5"/>
  <c r="Q145" i="5"/>
  <c r="Q139" i="5"/>
  <c r="Q133" i="5"/>
  <c r="Q127" i="5"/>
  <c r="Q121" i="5"/>
  <c r="Q115" i="5"/>
  <c r="Q109" i="5"/>
  <c r="Q103" i="5"/>
  <c r="Q97" i="5"/>
  <c r="Q91" i="5"/>
  <c r="Q85" i="5"/>
  <c r="Q194" i="5"/>
  <c r="Q188" i="5"/>
  <c r="Q182" i="5"/>
  <c r="Q176" i="5"/>
  <c r="Q170" i="5"/>
  <c r="Q164" i="5"/>
  <c r="Q158" i="5"/>
  <c r="Q152" i="5"/>
  <c r="Q146" i="5"/>
  <c r="Q140" i="5"/>
  <c r="Q134" i="5"/>
  <c r="Q128" i="5"/>
  <c r="Q122" i="5"/>
  <c r="Q116" i="5"/>
  <c r="Q110" i="5"/>
  <c r="Q104" i="5"/>
  <c r="Q195" i="5"/>
  <c r="Q189" i="5"/>
  <c r="Q183" i="5"/>
  <c r="Q177" i="5"/>
  <c r="Q171" i="5"/>
  <c r="Q165" i="5"/>
  <c r="Q159" i="5"/>
  <c r="Q153" i="5"/>
  <c r="Q147" i="5"/>
  <c r="Q141" i="5"/>
  <c r="Q135" i="5"/>
  <c r="Q129" i="5"/>
  <c r="Q123" i="5"/>
  <c r="Q117" i="5"/>
  <c r="Q111" i="5"/>
  <c r="Q105" i="5"/>
  <c r="Q99" i="5"/>
  <c r="Q93" i="5"/>
  <c r="N148" i="5"/>
  <c r="R7" i="5"/>
  <c r="R13" i="5"/>
  <c r="R19" i="5"/>
  <c r="R25" i="5"/>
  <c r="R31" i="5"/>
  <c r="R37" i="5"/>
  <c r="R43" i="5"/>
  <c r="R49" i="5"/>
  <c r="R55" i="5"/>
  <c r="R61" i="5"/>
  <c r="R67" i="5"/>
  <c r="Q81" i="5"/>
  <c r="N87" i="5"/>
  <c r="Q86" i="5"/>
  <c r="P92" i="5"/>
  <c r="P99" i="5"/>
  <c r="R104" i="5"/>
  <c r="P118" i="5"/>
  <c r="N124" i="5"/>
  <c r="P128" i="5"/>
  <c r="N134" i="5"/>
  <c r="R145" i="5"/>
  <c r="P165" i="5"/>
  <c r="N171" i="5"/>
  <c r="Q75" i="5"/>
  <c r="R196" i="5"/>
  <c r="R190" i="5"/>
  <c r="R184" i="5"/>
  <c r="R178" i="5"/>
  <c r="R172" i="5"/>
  <c r="R166" i="5"/>
  <c r="R160" i="5"/>
  <c r="R154" i="5"/>
  <c r="R148" i="5"/>
  <c r="R142" i="5"/>
  <c r="R136" i="5"/>
  <c r="R130" i="5"/>
  <c r="R124" i="5"/>
  <c r="R118" i="5"/>
  <c r="R112" i="5"/>
  <c r="R106" i="5"/>
  <c r="R100" i="5"/>
  <c r="R94" i="5"/>
  <c r="R88" i="5"/>
  <c r="R82" i="5"/>
  <c r="R76" i="5"/>
  <c r="R70" i="5"/>
  <c r="R191" i="5"/>
  <c r="R185" i="5"/>
  <c r="R179" i="5"/>
  <c r="R173" i="5"/>
  <c r="R167" i="5"/>
  <c r="R161" i="5"/>
  <c r="R155" i="5"/>
  <c r="R149" i="5"/>
  <c r="R143" i="5"/>
  <c r="R137" i="5"/>
  <c r="R131" i="5"/>
  <c r="R125" i="5"/>
  <c r="R119" i="5"/>
  <c r="R113" i="5"/>
  <c r="R107" i="5"/>
  <c r="R101" i="5"/>
  <c r="R95" i="5"/>
  <c r="R89" i="5"/>
  <c r="R83" i="5"/>
  <c r="R77" i="5"/>
  <c r="R71" i="5"/>
  <c r="R192" i="5"/>
  <c r="R186" i="5"/>
  <c r="R180" i="5"/>
  <c r="R174" i="5"/>
  <c r="R168" i="5"/>
  <c r="R162" i="5"/>
  <c r="R156" i="5"/>
  <c r="R150" i="5"/>
  <c r="R144" i="5"/>
  <c r="R138" i="5"/>
  <c r="R132" i="5"/>
  <c r="R126" i="5"/>
  <c r="R120" i="5"/>
  <c r="R114" i="5"/>
  <c r="R108" i="5"/>
  <c r="R102" i="5"/>
  <c r="R96" i="5"/>
  <c r="R90" i="5"/>
  <c r="R84" i="5"/>
  <c r="R78" i="5"/>
  <c r="R72" i="5"/>
  <c r="R193" i="5"/>
  <c r="R194" i="5"/>
  <c r="R195" i="5"/>
  <c r="R189" i="5"/>
  <c r="R183" i="5"/>
  <c r="R177" i="5"/>
  <c r="R171" i="5"/>
  <c r="R165" i="5"/>
  <c r="R159" i="5"/>
  <c r="R153" i="5"/>
  <c r="R147" i="5"/>
  <c r="R141" i="5"/>
  <c r="R135" i="5"/>
  <c r="R129" i="5"/>
  <c r="R123" i="5"/>
  <c r="R117" i="5"/>
  <c r="R111" i="5"/>
  <c r="R105" i="5"/>
  <c r="R99" i="5"/>
  <c r="R93" i="5"/>
  <c r="R87" i="5"/>
  <c r="R81" i="5"/>
  <c r="R75" i="5"/>
  <c r="Q22" i="5"/>
  <c r="Q34" i="5"/>
  <c r="Q6" i="5"/>
  <c r="Q12" i="5"/>
  <c r="Q18" i="5"/>
  <c r="Q24" i="5"/>
  <c r="Q30" i="5"/>
  <c r="Q36" i="5"/>
  <c r="Q42" i="5"/>
  <c r="Q48" i="5"/>
  <c r="Q54" i="5"/>
  <c r="Q60" i="5"/>
  <c r="Q66" i="5"/>
  <c r="R86" i="5"/>
  <c r="Q88" i="5"/>
  <c r="R110" i="5"/>
  <c r="P124" i="5"/>
  <c r="N130" i="5"/>
  <c r="P134" i="5"/>
  <c r="R151" i="5"/>
  <c r="R182" i="5"/>
</calcChain>
</file>

<file path=xl/sharedStrings.xml><?xml version="1.0" encoding="utf-8"?>
<sst xmlns="http://schemas.openxmlformats.org/spreadsheetml/2006/main" count="728" uniqueCount="383">
  <si>
    <t>200901 202512</t>
  </si>
  <si>
    <t xml:space="preserve">difa%(TXLNAGRA@DALEMPN) </t>
  </si>
  <si>
    <t>movv(difa%(TXLNAGRA@DALEMPN),3)</t>
  </si>
  <si>
    <t>yryr%(TXLNAGRA@DALEMPN)</t>
  </si>
  <si>
    <t>.DESC</t>
  </si>
  <si>
    <t>All Employees: Total Nonfarm, TX, SA (Thous) % Change - Annual Rate</t>
  </si>
  <si>
    <t>All Employees: Total Nonfarm, TX, SA (Thous)</t>
  </si>
  <si>
    <t>All Employees: Total Nonfarm, TX, SA (Thous) % Change - Year to Year</t>
  </si>
  <si>
    <t>.LSOURCE</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</si>
  <si>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</si>
  <si>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</si>
  <si>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</si>
  <si>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</si>
  <si>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</si>
  <si>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</si>
  <si>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</si>
  <si>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</si>
  <si>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</si>
  <si>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</si>
  <si>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</si>
  <si>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</si>
  <si>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</si>
  <si>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</si>
  <si>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</si>
  <si>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</si>
  <si>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</si>
  <si>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</si>
  <si>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</si>
  <si>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</si>
  <si>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</si>
  <si>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</si>
  <si>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</si>
  <si>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</si>
  <si>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</si>
  <si>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</si>
  <si>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</si>
  <si>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</si>
  <si>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</si>
  <si>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</si>
  <si>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</si>
  <si>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</si>
  <si>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</si>
  <si>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</si>
  <si>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</si>
  <si>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</si>
  <si>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</si>
  <si>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</si>
  <si>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</si>
  <si>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</si>
  <si>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</si>
  <si>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</si>
  <si>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</si>
  <si>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</si>
  <si>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</si>
  <si>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</si>
  <si>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</si>
  <si>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</si>
  <si>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</si>
  <si>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</si>
  <si>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</si>
  <si>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</si>
  <si>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</si>
  <si>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</si>
  <si>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</si>
  <si>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</si>
  <si>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</si>
  <si>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</si>
  <si>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</si>
  <si>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</si>
  <si>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</si>
  <si>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</si>
  <si>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</si>
  <si>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</si>
  <si>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</si>
  <si>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</si>
  <si>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</si>
  <si>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</si>
  <si>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</si>
  <si>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</si>
  <si>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</si>
  <si>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</si>
  <si>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</si>
  <si>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</si>
  <si>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</si>
  <si>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</si>
  <si>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</si>
  <si>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</si>
  <si>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</si>
  <si>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</si>
  <si>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</si>
  <si>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</si>
  <si>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</si>
  <si>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</si>
  <si>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</si>
  <si>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</si>
  <si>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</si>
  <si>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</si>
  <si>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</si>
  <si>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</si>
  <si>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</si>
  <si>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</si>
  <si>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</si>
  <si>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</si>
  <si>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</si>
  <si>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</si>
  <si>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</si>
  <si>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</si>
  <si>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</si>
  <si>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</si>
  <si>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</si>
  <si>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</si>
  <si>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</si>
  <si>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</si>
  <si>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</si>
  <si>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</si>
  <si>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</si>
  <si>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</si>
  <si>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</si>
  <si>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</si>
  <si>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</si>
  <si>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</si>
  <si>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</si>
  <si>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</si>
  <si>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</si>
  <si>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</si>
  <si>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</si>
  <si>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</si>
  <si>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</si>
  <si>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</si>
  <si>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</si>
  <si>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</si>
  <si>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</si>
  <si>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</si>
  <si>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</si>
  <si>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</si>
  <si>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</si>
  <si>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</si>
  <si>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</si>
  <si>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</si>
  <si>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</si>
  <si>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</si>
  <si>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</si>
  <si>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</si>
  <si>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</si>
  <si>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</si>
  <si>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</si>
  <si>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</si>
  <si>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</si>
  <si>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</si>
  <si>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</si>
  <si>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</si>
  <si>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</si>
  <si>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</si>
  <si>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</si>
  <si>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</si>
  <si>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</si>
  <si>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</si>
  <si>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</si>
  <si>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</si>
  <si>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</si>
  <si>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</si>
  <si>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</si>
  <si>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</si>
  <si>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</si>
  <si>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</si>
  <si>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</si>
  <si>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</si>
  <si>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</si>
  <si>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</si>
  <si>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</si>
  <si>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</si>
  <si>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</si>
  <si>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</si>
  <si>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</si>
  <si>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</si>
  <si>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</si>
  <si>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</si>
  <si>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</si>
  <si>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</si>
  <si>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</si>
  <si>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</si>
  <si>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</si>
  <si>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</si>
  <si>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</si>
  <si>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</si>
  <si>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</si>
  <si>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</si>
  <si>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</si>
  <si>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</si>
  <si>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</si>
  <si>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</si>
  <si>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</si>
  <si>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</si>
  <si>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</si>
  <si>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</si>
  <si>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</si>
  <si>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</si>
  <si>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</si>
  <si>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</si>
  <si>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</si>
  <si>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</si>
  <si>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</si>
  <si>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</si>
  <si>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</si>
  <si>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</si>
  <si>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</si>
  <si>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</si>
  <si>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</si>
  <si>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</si>
  <si>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</si>
  <si>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</si>
  <si>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</si>
  <si>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</si>
  <si>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tx jobs</t>
  </si>
  <si>
    <t>tmos emp</t>
  </si>
  <si>
    <t>tssos emp</t>
  </si>
  <si>
    <t>TMOS Prod</t>
  </si>
  <si>
    <t>TSSOS Rev</t>
  </si>
  <si>
    <t>svs emp weight</t>
  </si>
  <si>
    <t>manu emp weight</t>
  </si>
  <si>
    <t>svs gdp weight</t>
  </si>
  <si>
    <t>mfg gdp weight</t>
  </si>
  <si>
    <t>TBOS emp</t>
  </si>
  <si>
    <t>TBOS headline</t>
  </si>
  <si>
    <t>TBOS employment</t>
  </si>
  <si>
    <t>Texas Employment 3MMA</t>
  </si>
  <si>
    <t>TBOS revenue/production</t>
  </si>
  <si>
    <t>TBOS employment 15-year average</t>
  </si>
  <si>
    <t>TBOS headline 15-year average</t>
  </si>
  <si>
    <t>200901 202512 disaggregate_all</t>
  </si>
  <si>
    <t>DNEMPS@SURVEYS</t>
  </si>
  <si>
    <t>DSEMPS@SURVEYS</t>
  </si>
  <si>
    <t xml:space="preserve">DPRODS@SURVEYS </t>
  </si>
  <si>
    <t xml:space="preserve">DSREVS@SURVEYS </t>
  </si>
  <si>
    <t>1-(TXLMANUA@LABORR/(TXLPSRVA@LABORR +TXLMANUA@LABORR))</t>
  </si>
  <si>
    <t>(TXPIQQ@GSP -txegqq@gsp)%(TXPIQQ@GSP )/100</t>
  </si>
  <si>
    <t>.GRP</t>
  </si>
  <si>
    <t>A01</t>
  </si>
  <si>
    <t>C17</t>
  </si>
  <si>
    <t>B21</t>
  </si>
  <si>
    <t>TXLMANUA: E37 TXLPSRVA: E25 TXLMANUA: E37</t>
  </si>
  <si>
    <t>TXPIQQ: N34 TXEGQQ: N34 TXPIQQ: N34</t>
  </si>
  <si>
    <t>.GRPDESC</t>
  </si>
  <si>
    <t>Texas Employment. Super Sectors(SA by BLS, Thousands)</t>
  </si>
  <si>
    <t>Texas Manufacturing Outlook Survey, Monthly</t>
  </si>
  <si>
    <t>Texas Service Sector Outlook Survey</t>
  </si>
  <si>
    <t>TXLMANUA: State Payroll Employment, Texas SA TXLPSRVA: State Payroll Employment (O-W) SA TXLMANUA: State Payroll Employment, Texas SA</t>
  </si>
  <si>
    <t>TXPIQQ: Gross Domestic Product by State, Quarterly TXEGQQ: Gross Domestic Product by State, Quarterly TXPIQQ: Gross Domestic Product by State, Quarterly</t>
  </si>
  <si>
    <t>3mma</t>
  </si>
  <si>
    <t>LINES</t>
  </si>
  <si>
    <t>LINES2</t>
  </si>
  <si>
    <t>tmos gsp</t>
  </si>
  <si>
    <t>private gsp</t>
  </si>
  <si>
    <t>ag</t>
  </si>
  <si>
    <t>mining</t>
  </si>
  <si>
    <t>construction</t>
  </si>
  <si>
    <t>tmos weight</t>
  </si>
  <si>
    <t>tssos weight</t>
  </si>
  <si>
    <t>TSSOS F Revenue</t>
  </si>
  <si>
    <t>TMOS F Output</t>
  </si>
  <si>
    <t>TBOS future output</t>
  </si>
  <si>
    <t>TSSOS F CAPEX</t>
  </si>
  <si>
    <t>TMOS F CAPEX</t>
  </si>
  <si>
    <t>TBOS F CAPEX</t>
  </si>
  <si>
    <t>TSSOS F Activity</t>
  </si>
  <si>
    <t>TMOS F Activity</t>
  </si>
  <si>
    <t>TBOS F Activity</t>
  </si>
  <si>
    <t>TSSOS Current Outlook</t>
  </si>
  <si>
    <t>TMOS Current Outlook</t>
  </si>
  <si>
    <t>TBOS Current Outlook</t>
  </si>
  <si>
    <t>TSSOS Uncertainty</t>
  </si>
  <si>
    <t>TMOS Uncertainty</t>
  </si>
  <si>
    <t>TBOS Uncertainty</t>
  </si>
  <si>
    <t>TMOS WEIGHT</t>
  </si>
  <si>
    <t>TSSOS WEIGHT</t>
  </si>
  <si>
    <t>TBOS Future CAPEX</t>
  </si>
  <si>
    <t>TBOS Future Business Activity</t>
  </si>
  <si>
    <t>TBOS Outlook</t>
  </si>
  <si>
    <t>2019 *Y</t>
  </si>
  <si>
    <t>TXEGQQ@GSP</t>
  </si>
  <si>
    <t>TXPIQQ@GSP</t>
  </si>
  <si>
    <t xml:space="preserve">TXA0QQ@GSP </t>
  </si>
  <si>
    <t xml:space="preserve">TXB0QQ@GSP </t>
  </si>
  <si>
    <t xml:space="preserve">TXD0QQ@GSP </t>
  </si>
  <si>
    <t>201901 202512</t>
  </si>
  <si>
    <t>DSFREVS@SURVEYS</t>
  </si>
  <si>
    <t>DFPRODS@SURVEYS</t>
  </si>
  <si>
    <t>DSFCXPS@SURVEYS</t>
  </si>
  <si>
    <t>DFCEXPS@SURVEYS</t>
  </si>
  <si>
    <t>DSFACTS@SURVEYS</t>
  </si>
  <si>
    <t>DFBACTS@SURVEYS</t>
  </si>
  <si>
    <t xml:space="preserve">DSCOLS@SURVEYS </t>
  </si>
  <si>
    <t xml:space="preserve">DCOLKS@SURVEYS </t>
  </si>
  <si>
    <t xml:space="preserve">sa(DSUNCR@SURVEYS) </t>
  </si>
  <si>
    <t xml:space="preserve">sa(DUNCR@SURVEYS) </t>
  </si>
  <si>
    <t>N34</t>
  </si>
  <si>
    <t>Gross Domestic Product by State, Quarterly</t>
  </si>
  <si>
    <t>2019</t>
  </si>
  <si>
    <t>2020</t>
  </si>
  <si>
    <t>2021</t>
  </si>
  <si>
    <t>2022</t>
  </si>
  <si>
    <t>2023</t>
  </si>
  <si>
    <t>2024</t>
  </si>
  <si>
    <t>Texas Business Outlook Surveys</t>
  </si>
  <si>
    <t>Special Questions, September 2024</t>
  </si>
  <si>
    <r>
      <t>Data were collected September 17</t>
    </r>
    <r>
      <rPr>
        <sz val="11"/>
        <color theme="1"/>
        <rFont val="Aptos Narrow"/>
        <family val="2"/>
      </rPr>
      <t>–</t>
    </r>
    <r>
      <rPr>
        <sz val="11"/>
        <color theme="1"/>
        <rFont val="Arial"/>
        <family val="2"/>
        <scheme val="minor"/>
      </rPr>
      <t>25, and 326 Texas business executives responded to the surveys.</t>
    </r>
  </si>
  <si>
    <t>1. What percent change in wages, input prices and selling prices did your firm experience over the past 12 months, and what do you expect over the next 12 months?</t>
  </si>
  <si>
    <t>Dec. '23</t>
  </si>
  <si>
    <t>Mar. '24</t>
  </si>
  <si>
    <t>Jun. '24</t>
  </si>
  <si>
    <t>Sep. '24</t>
  </si>
  <si>
    <t>Past 12 months</t>
  </si>
  <si>
    <t>Next 12 months</t>
  </si>
  <si>
    <t>Data in red is not updated with Dec. '24 data. That data is found on d. Dec24 SQ</t>
  </si>
  <si>
    <t>Wages</t>
  </si>
  <si>
    <t>Input prices (excluding wages)</t>
  </si>
  <si>
    <t>Selling prices</t>
  </si>
  <si>
    <t xml:space="preserve">NOTES: 290 responses. Shown are averages, calculated as trimmed means with the lowest and highest 5 percent of responses omitted. </t>
  </si>
  <si>
    <t xml:space="preserve">2. What are the primary concerns around your firm's outlook over the next six months, if any? Please select up to three. </t>
  </si>
  <si>
    <t>Sep. '22</t>
  </si>
  <si>
    <t>Dec. '22</t>
  </si>
  <si>
    <t>Mar. '23</t>
  </si>
  <si>
    <t>Jun. '23</t>
  </si>
  <si>
    <t>Dec. '24</t>
  </si>
  <si>
    <t>Domestic policy uncertainty (including national elections)</t>
  </si>
  <si>
    <t xml:space="preserve">Domestic policy uncertainty </t>
  </si>
  <si>
    <t>Input costs/inflation</t>
  </si>
  <si>
    <t>Inflation</t>
  </si>
  <si>
    <t>Level of demand/potential recession</t>
  </si>
  <si>
    <t>Demand</t>
  </si>
  <si>
    <t>This data is updated</t>
  </si>
  <si>
    <t>Labor costs</t>
  </si>
  <si>
    <t>Geopolitical uncertainty</t>
  </si>
  <si>
    <t>Geopolitical 
uncertainty</t>
  </si>
  <si>
    <t>Labor shortages/difficulty hiring</t>
  </si>
  <si>
    <t>Labor availability</t>
  </si>
  <si>
    <t>Taxes and regulation</t>
  </si>
  <si>
    <t>Taxes and 
regulation</t>
  </si>
  <si>
    <t>Cost of credit/interest rates</t>
  </si>
  <si>
    <t>Interest rates</t>
  </si>
  <si>
    <t>Supply-chain disruptions</t>
  </si>
  <si>
    <t>Supply-chain 
disruptions</t>
  </si>
  <si>
    <t>Other</t>
  </si>
  <si>
    <t>None</t>
  </si>
  <si>
    <t>NOTES: 311 responses. "Domestic policy uncertainty" was added in December 2023.</t>
  </si>
  <si>
    <t>3. What share of your employees is currently working remotely? Please provide shares for fully remote versus hybrid (combinations of on-site and remote work).</t>
  </si>
  <si>
    <t>Feb. '20</t>
  </si>
  <si>
    <t>Aug. '20</t>
  </si>
  <si>
    <t>Feb. '21</t>
  </si>
  <si>
    <t>Apr. '22</t>
  </si>
  <si>
    <t>Sep. '23</t>
  </si>
  <si>
    <t>Total</t>
  </si>
  <si>
    <t>Fully remote</t>
  </si>
  <si>
    <t>Hybrid</t>
  </si>
  <si>
    <t>NOTES: 297 responses. Shown are averages, calculated as the mean of received responses. Prior to April 2022, respondents were not asked to break out fully remote versus hybrid, and responses could be lower as a result if respondents had in mind only workers working mostly remotely. Responses for February 2020 are from an August 2020 question asking, "What share of your employees were working remotely in February (pre-COVID-19)?"</t>
  </si>
  <si>
    <t>4. How has the share of employees working remotely changed over the past year?</t>
  </si>
  <si>
    <t>Increased</t>
  </si>
  <si>
    <t>No change</t>
  </si>
  <si>
    <t>Decreased</t>
  </si>
  <si>
    <t>NOTE: 311 responses.</t>
  </si>
  <si>
    <t>4a. What motivated the increase in remote work? Please select all that apply.</t>
  </si>
  <si>
    <t>Help recruit and retain employees</t>
  </si>
  <si>
    <t>Increase employee morale</t>
  </si>
  <si>
    <t xml:space="preserve">Accommodate office/employee relocations </t>
  </si>
  <si>
    <t>Expand geographical radius for hiring</t>
  </si>
  <si>
    <t>Increase productivity</t>
  </si>
  <si>
    <t>Reduce operating costs (rent, utilities, maintenance, etc.)</t>
  </si>
  <si>
    <t>NOTES: 33 responses. This question was only posed to firms who noted an increase in remote work.</t>
  </si>
  <si>
    <t xml:space="preserve">4b. What motivated the decrease in remote work? Please select all that apply. </t>
  </si>
  <si>
    <t>Improve teamwork/collaboration</t>
  </si>
  <si>
    <t>Build company culture</t>
  </si>
  <si>
    <t>Have in-person meetings</t>
  </si>
  <si>
    <t>Meet with customers</t>
  </si>
  <si>
    <t>Improve onboarding/training</t>
  </si>
  <si>
    <t>Foster more innovation</t>
  </si>
  <si>
    <t>NOTES: 40 responses. This question was only posed to firms who noted a decrease in remote work.</t>
  </si>
  <si>
    <t>5. For employees who work mostly or entirely remotely, how has wage growth over the past year compared with wage growth for similar employees who work mostly on-site?</t>
  </si>
  <si>
    <t>Significantly higher</t>
  </si>
  <si>
    <t>Slightly higher</t>
  </si>
  <si>
    <t>About the same</t>
  </si>
  <si>
    <t>Slightly lower</t>
  </si>
  <si>
    <t>Significantly lower</t>
  </si>
  <si>
    <t>NOTE: 243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</si>
</sst>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8" x14ac:knownFonts="1">
    <font>
      <sz val="11"/>
      <color theme="1"/>
      <name val="Arial"/>
      <family val="2"/>
      <scheme val="minor"/>
    </font>
    <font>
      <sz val="11"/>
      <color theme="1"/>
      <name val="Arial"/>
      <family val="2"/>
      <scheme val="minor"/>
    </font>
    <font>
      <b/>
      <sz val="11"/>
      <color theme="1"/>
      <name val="Arial"/>
      <family val="2"/>
      <scheme val="minor"/>
    </font>
    <font>
      <u/>
      <sz val="11"/>
      <color theme="10"/>
      <name val="Arial"/>
      <family val="2"/>
      <scheme val="minor"/>
    </font>
    <font>
      <sz val="11"/>
      <color theme="1"/>
      <name val="Aptos Narrow"/>
      <family val="2"/>
    </font>
    <font>
      <sz val="11"/>
      <name val="Arial"/>
      <family val="2"/>
      <scheme val="minor"/>
    </font>
    <font>
      <sz val="11"/>
      <color rgb="FF000000"/>
      <name val="Calibri"/>
      <family val="2"/>
    </font>
    <font>
      <sz val="11"/>
      <color rgb="FF000000"/>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5"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8">
    <xf numFmtId="0" fontId="0" fillId="0" borderId="0" xfId="0"/>
    <xf numFmtId="0" fontId="0" fillId="0" borderId="0" xfId="0" quotePrefix="1"/>
    <xf numFmtId="2" fontId="0" fillId="0" borderId="0" xfId="0" applyNumberFormat="1"/>
    <xf numFmtId="0" fontId="0" fillId="2" borderId="0" xfId="0" applyFill="1"/>
    <xf numFmtId="164" fontId="0" fillId="0" borderId="0" xfId="0" quotePrefix="1" applyNumberFormat="1"/>
    <xf numFmtId="164" fontId="0" fillId="0" borderId="0" xfId="0" applyNumberFormat="1"/>
    <xf numFmtId="165" fontId="0" fillId="0" borderId="0" xfId="0" applyNumberFormat="1"/>
    <xf numFmtId="0" fontId="3" fillId="0" borderId="0" xfId="2"/>
    <xf numFmtId="0" fontId="0" fillId="3" borderId="0" xfId="0" applyFill="1"/>
    <xf numFmtId="1" fontId="0" fillId="0" borderId="0" xfId="0" applyNumberFormat="1"/>
    <xf numFmtId="0" fontId="0" fillId="4" borderId="0" xfId="0" applyFill="1"/>
    <xf numFmtId="166" fontId="5" fillId="0" borderId="0" xfId="0" applyNumberFormat="1" applyFont="1"/>
    <xf numFmtId="0" fontId="5" fillId="0" borderId="0" xfId="0" applyFont="1"/>
    <xf numFmtId="0" fontId="0" fillId="4" borderId="0" xfId="0" applyFill="1" applyAlignment="1">
      <alignment horizontal="left"/>
    </xf>
    <xf numFmtId="0" fontId="2" fillId="4" borderId="0" xfId="0" applyFont="1" applyFill="1"/>
    <xf numFmtId="166" fontId="0" fillId="4" borderId="0" xfId="0" applyNumberFormat="1" applyFill="1"/>
    <xf numFmtId="166" fontId="0" fillId="0" borderId="0" xfId="0" applyNumberFormat="1"/>
    <xf numFmtId="0" fontId="6" fillId="0" borderId="0" xfId="0" applyFont="1"/>
    <xf numFmtId="166" fontId="6" fillId="0" borderId="0" xfId="0" applyNumberFormat="1" applyFont="1"/>
    <xf numFmtId="0" fontId="6" fillId="0" borderId="0" xfId="0" applyFont="1" applyAlignment="1">
      <alignment wrapText="1"/>
    </xf>
    <xf numFmtId="0" fontId="2" fillId="0" borderId="0" xfId="0" applyFont="1"/>
    <xf numFmtId="166" fontId="5" fillId="4" borderId="0" xfId="0" applyNumberFormat="1" applyFont="1" applyFill="1"/>
    <xf numFmtId="166" fontId="0" fillId="4" borderId="0" xfId="1" applyNumberFormat="1" applyFont="1" applyFill="1"/>
    <xf numFmtId="166" fontId="0" fillId="0" borderId="0" xfId="1" applyNumberFormat="1" applyFont="1" applyFill="1"/>
    <xf numFmtId="0" fontId="7" fillId="4" borderId="0" xfId="0" applyFont="1" applyFill="1" applyAlignment="1">
      <alignment vertical="center"/>
    </xf>
    <xf numFmtId="0" fontId="0" fillId="4" borderId="0" xfId="1" applyNumberFormat="1" applyFont="1" applyFill="1"/>
    <xf numFmtId="0" fontId="0" fillId="4" borderId="0" xfId="0" applyFill="1" applyAlignment="1">
      <alignment vertical="center"/>
    </xf>
    <xf numFmtId="0" fontId="0" fillId="4" borderId="0" xfId="0"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B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1.xml"/><Relationship Id="rId16"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externalLink" Target="externalLinks/externalLink3.xml"/><Relationship Id="rId5" Type="http://schemas.openxmlformats.org/officeDocument/2006/relationships/chartsheet" Target="chartsheets/sheet3.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2.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82307552578996E-2"/>
          <c:y val="0.19820723294543935"/>
          <c:w val="0.46931324156195631"/>
          <c:h val="0.57764002903892342"/>
        </c:manualLayout>
      </c:layout>
      <c:lineChart>
        <c:grouping val="standard"/>
        <c:varyColors val="0"/>
        <c:ser>
          <c:idx val="0"/>
          <c:order val="0"/>
          <c:tx>
            <c:v>Texas job growth</c:v>
          </c:tx>
          <c:spPr>
            <a:ln w="19050" cap="rnd">
              <a:solidFill>
                <a:schemeClr val="tx2"/>
              </a:solidFill>
              <a:round/>
            </a:ln>
            <a:effectLst/>
          </c:spPr>
          <c:marker>
            <c:symbol val="none"/>
          </c:marker>
          <c:dLbls>
            <c:dLbl>
              <c:idx val="35"/>
              <c:layout>
                <c:manualLayout>
                  <c:x val="-2.1430744786934419E-2"/>
                  <c:y val="1.89247324646334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89-4EAA-A9CE-11BA432A64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mn-lt"/>
                    <a:ea typeface="Calibri" panose="020F0502020204030204" pitchFamily="34" charset="0"/>
                    <a:cs typeface="Calibri" panose="020F050202020403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Chart1'!$A$161:$A$196</c:f>
              <c:strCache>
                <c:ptCount val="30"/>
                <c:pt idx="5">
                  <c:v>2022</c:v>
                </c:pt>
                <c:pt idx="17">
                  <c:v>2023</c:v>
                </c:pt>
                <c:pt idx="29">
                  <c:v>2024</c:v>
                </c:pt>
              </c:strCache>
            </c:strRef>
          </c:cat>
          <c:val>
            <c:numRef>
              <c:f>'d. Chart1'!$D$161:$D$196</c:f>
              <c:numCache>
                <c:formatCode>0.00</c:formatCode>
                <c:ptCount val="36"/>
                <c:pt idx="0">
                  <c:v>4.0583798552994352</c:v>
                </c:pt>
                <c:pt idx="1">
                  <c:v>5.8183092838835906</c:v>
                </c:pt>
                <c:pt idx="2">
                  <c:v>4.964392289533226</c:v>
                </c:pt>
                <c:pt idx="3">
                  <c:v>7.6403424953505565</c:v>
                </c:pt>
                <c:pt idx="4">
                  <c:v>5.6222829313065832</c:v>
                </c:pt>
                <c:pt idx="5">
                  <c:v>4.7361405768695741</c:v>
                </c:pt>
                <c:pt idx="6">
                  <c:v>5.2259915807371549</c:v>
                </c:pt>
                <c:pt idx="7">
                  <c:v>5.3467438498243283</c:v>
                </c:pt>
                <c:pt idx="8">
                  <c:v>6.4604374446379422</c:v>
                </c:pt>
                <c:pt idx="9">
                  <c:v>3.3046064588207873</c:v>
                </c:pt>
                <c:pt idx="10">
                  <c:v>2.6763998389317094</c:v>
                </c:pt>
                <c:pt idx="11">
                  <c:v>1.6588150238011117</c:v>
                </c:pt>
                <c:pt idx="12">
                  <c:v>4.1774112465637003</c:v>
                </c:pt>
                <c:pt idx="13">
                  <c:v>4.2814045175540025</c:v>
                </c:pt>
                <c:pt idx="14">
                  <c:v>4.8377975891101075</c:v>
                </c:pt>
                <c:pt idx="15">
                  <c:v>2.0505469043877511</c:v>
                </c:pt>
                <c:pt idx="16">
                  <c:v>2.2519612510469265</c:v>
                </c:pt>
                <c:pt idx="17">
                  <c:v>2.40504776986216</c:v>
                </c:pt>
                <c:pt idx="18">
                  <c:v>1.3932771141479467</c:v>
                </c:pt>
                <c:pt idx="19">
                  <c:v>1.4337094706910209</c:v>
                </c:pt>
                <c:pt idx="20">
                  <c:v>1.0967913190973899</c:v>
                </c:pt>
                <c:pt idx="21">
                  <c:v>2.1102502798430178</c:v>
                </c:pt>
                <c:pt idx="22">
                  <c:v>1.3748359064667131</c:v>
                </c:pt>
                <c:pt idx="23">
                  <c:v>1.23389255616142</c:v>
                </c:pt>
                <c:pt idx="24">
                  <c:v>2.1755984707957885</c:v>
                </c:pt>
                <c:pt idx="25">
                  <c:v>2.4809953561382456</c:v>
                </c:pt>
                <c:pt idx="26">
                  <c:v>2.2861329757269067</c:v>
                </c:pt>
                <c:pt idx="27">
                  <c:v>1.5449284172414091</c:v>
                </c:pt>
                <c:pt idx="28">
                  <c:v>1.7400035360282562</c:v>
                </c:pt>
                <c:pt idx="29">
                  <c:v>0.43763136038626288</c:v>
                </c:pt>
                <c:pt idx="30">
                  <c:v>-0.59053006636672345</c:v>
                </c:pt>
                <c:pt idx="31">
                  <c:v>1.0743944322992007</c:v>
                </c:pt>
                <c:pt idx="32">
                  <c:v>3.010248157689436</c:v>
                </c:pt>
                <c:pt idx="33">
                  <c:v>3.692957172106063</c:v>
                </c:pt>
                <c:pt idx="34">
                  <c:v>1.5464649684321745</c:v>
                </c:pt>
                <c:pt idx="35">
                  <c:v>1.35087566844736</c:v>
                </c:pt>
              </c:numCache>
            </c:numRef>
          </c:val>
          <c:smooth val="0"/>
          <c:extLst>
            <c:ext xmlns:c16="http://schemas.microsoft.com/office/drawing/2014/chart" uri="{C3380CC4-5D6E-409C-BE32-E72D297353CC}">
              <c16:uniqueId val="{00000001-D489-4EAA-A9CE-11BA432A645E}"/>
            </c:ext>
          </c:extLst>
        </c:ser>
        <c:ser>
          <c:idx val="1"/>
          <c:order val="1"/>
          <c:tx>
            <c:v>15-year average</c:v>
          </c:tx>
          <c:spPr>
            <a:ln w="19050" cap="rnd">
              <a:solidFill>
                <a:schemeClr val="bg2"/>
              </a:solidFill>
              <a:prstDash val="dash"/>
              <a:round/>
            </a:ln>
            <a:effectLst/>
          </c:spPr>
          <c:marker>
            <c:symbol val="none"/>
          </c:marker>
          <c:cat>
            <c:strRef>
              <c:f>'d. Chart1'!$A$161:$A$196</c:f>
              <c:strCache>
                <c:ptCount val="30"/>
                <c:pt idx="5">
                  <c:v>2022</c:v>
                </c:pt>
                <c:pt idx="17">
                  <c:v>2023</c:v>
                </c:pt>
                <c:pt idx="29">
                  <c:v>2024</c:v>
                </c:pt>
              </c:strCache>
            </c:strRef>
          </c:cat>
          <c:val>
            <c:numRef>
              <c:f>'d. Chart1'!$G$161:$G$196</c:f>
              <c:numCache>
                <c:formatCode>0.00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2-D489-4EAA-A9CE-11BA432A645E}"/>
            </c:ext>
          </c:extLst>
        </c:ser>
        <c:dLbls>
          <c:showLegendKey val="0"/>
          <c:showVal val="0"/>
          <c:showCatName val="0"/>
          <c:showSerName val="0"/>
          <c:showPercent val="0"/>
          <c:showBubbleSize val="0"/>
        </c:dLbls>
        <c:smooth val="0"/>
        <c:axId val="501909183"/>
        <c:axId val="501908223"/>
      </c:lineChart>
      <c:catAx>
        <c:axId val="501909183"/>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Calibri" panose="020F0502020204030204" pitchFamily="34" charset="0"/>
                <a:cs typeface="Calibri" panose="020F0502020204030204" pitchFamily="34" charset="0"/>
              </a:defRPr>
            </a:pPr>
            <a:endParaRPr lang="en-US"/>
          </a:p>
        </c:txPr>
        <c:crossAx val="501908223"/>
        <c:crosses val="autoZero"/>
        <c:auto val="1"/>
        <c:lblAlgn val="ctr"/>
        <c:lblOffset val="100"/>
        <c:tickMarkSkip val="12"/>
        <c:noMultiLvlLbl val="0"/>
      </c:catAx>
      <c:valAx>
        <c:axId val="501908223"/>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Calibri" panose="020F0502020204030204" pitchFamily="34" charset="0"/>
                <a:cs typeface="Calibri" panose="020F0502020204030204" pitchFamily="34" charset="0"/>
              </a:defRPr>
            </a:pPr>
            <a:endParaRPr lang="en-US"/>
          </a:p>
        </c:txPr>
        <c:crossAx val="501909183"/>
        <c:crosses val="autoZero"/>
        <c:crossBetween val="between"/>
      </c:valAx>
      <c:spPr>
        <a:noFill/>
        <a:ln>
          <a:noFill/>
        </a:ln>
        <a:effectLst/>
      </c:spPr>
    </c:plotArea>
    <c:legend>
      <c:legendPos val="b"/>
      <c:layout>
        <c:manualLayout>
          <c:xMode val="edge"/>
          <c:yMode val="edge"/>
          <c:x val="0.23058701999599449"/>
          <c:y val="0.20051939936079419"/>
          <c:w val="0.24990863383410764"/>
          <c:h val="9.180674569853498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Calibri" panose="020F0502020204030204" pitchFamily="34" charset="0"/>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latin typeface="+mn-lt"/>
          <a:ea typeface="Calibri" panose="020F0502020204030204" pitchFamily="34" charset="0"/>
          <a:cs typeface="Calibri" panose="020F0502020204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80973223614788"/>
          <c:y val="0.1961125660309786"/>
          <c:w val="0.85861351706036748"/>
          <c:h val="0.57704472242835836"/>
        </c:manualLayout>
      </c:layout>
      <c:lineChart>
        <c:grouping val="standard"/>
        <c:varyColors val="0"/>
        <c:ser>
          <c:idx val="0"/>
          <c:order val="0"/>
          <c:tx>
            <c:v>Texas job growth</c:v>
          </c:tx>
          <c:spPr>
            <a:ln w="19050" cap="rnd">
              <a:solidFill>
                <a:schemeClr val="tx2"/>
              </a:solidFill>
              <a:round/>
            </a:ln>
            <a:effectLst/>
          </c:spPr>
          <c:marker>
            <c:symbol val="none"/>
          </c:marker>
          <c:dLbls>
            <c:dLbl>
              <c:idx val="34"/>
              <c:layout>
                <c:manualLayout>
                  <c:x val="-3.4382796522985037E-2"/>
                  <c:y val="2.368907989375354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9997875805423775E-2"/>
                      <c:h val="4.4547408004297608E-2"/>
                    </c:manualLayout>
                  </c15:layout>
                </c:ext>
                <c:ext xmlns:c16="http://schemas.microsoft.com/office/drawing/2014/chart" uri="{C3380CC4-5D6E-409C-BE32-E72D297353CC}">
                  <c16:uniqueId val="{00000000-E8C8-4841-948B-644D9AE0BD3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'[4]d. Chart1'!$A$161:$A$196</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cat>
          <c:val>
            <c:numRef>
              <c:f>'[4]d. Chart1'!$E$161:$E$196</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E8C8-4841-948B-644D9AE0BD38}"/>
            </c:ext>
          </c:extLst>
        </c:ser>
        <c:ser>
          <c:idx val="1"/>
          <c:order val="1"/>
          <c:tx>
            <c:v>15-year average</c:v>
          </c:tx>
          <c:spPr>
            <a:ln w="19050" cap="rnd">
              <a:solidFill>
                <a:schemeClr val="bg2"/>
              </a:solidFill>
              <a:prstDash val="dash"/>
              <a:round/>
            </a:ln>
            <a:effectLst/>
          </c:spPr>
          <c:marker>
            <c:symbol val="none"/>
          </c:marker>
          <c:cat>
            <c:numRef>
              <c:f>'[4]d. Chart1'!$A$161:$A$196</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cat>
          <c:val>
            <c:numRef>
              <c:f>'[4]d. Chart1'!$H$161:$H$196</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2-E8C8-4841-948B-644D9AE0BD38}"/>
            </c:ext>
          </c:extLst>
        </c:ser>
        <c:dLbls>
          <c:showLegendKey val="0"/>
          <c:showVal val="0"/>
          <c:showCatName val="0"/>
          <c:showSerName val="0"/>
          <c:showPercent val="0"/>
          <c:showBubbleSize val="0"/>
        </c:dLbls>
        <c:smooth val="0"/>
        <c:axId val="765464431"/>
        <c:axId val="765489871"/>
      </c:lineChart>
      <c:catAx>
        <c:axId val="765464431"/>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65489871"/>
        <c:crosses val="autoZero"/>
        <c:auto val="1"/>
        <c:lblAlgn val="ctr"/>
        <c:lblOffset val="100"/>
        <c:tickMarkSkip val="12"/>
        <c:noMultiLvlLbl val="0"/>
      </c:catAx>
      <c:valAx>
        <c:axId val="765489871"/>
        <c:scaling>
          <c:orientation val="minMax"/>
          <c:max val="9"/>
          <c:min val="-2"/>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65464431"/>
        <c:crosses val="autoZero"/>
        <c:crossBetween val="between"/>
        <c:majorUnit val="1"/>
      </c:valAx>
      <c:spPr>
        <a:noFill/>
        <a:ln>
          <a:noFill/>
        </a:ln>
        <a:effectLst/>
      </c:spPr>
    </c:plotArea>
    <c:legend>
      <c:legendPos val="b"/>
      <c:layout>
        <c:manualLayout>
          <c:xMode val="edge"/>
          <c:yMode val="edge"/>
          <c:x val="0.41100872792676657"/>
          <c:y val="0.1991246232130599"/>
          <c:w val="0.56793071720789512"/>
          <c:h val="9.90306130062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12961456548123E-2"/>
          <c:y val="0.17051002253036954"/>
          <c:w val="0.9144966658505701"/>
          <c:h val="0.52938664581820893"/>
        </c:manualLayout>
      </c:layout>
      <c:lineChart>
        <c:grouping val="standard"/>
        <c:varyColors val="0"/>
        <c:ser>
          <c:idx val="8"/>
          <c:order val="0"/>
          <c:tx>
            <c:strRef>
              <c:f>'d. Chart2'!$P$1</c:f>
              <c:strCache>
                <c:ptCount val="1"/>
                <c:pt idx="0">
                  <c:v>TBOS revenue/production</c:v>
                </c:pt>
              </c:strCache>
            </c:strRef>
          </c:tx>
          <c:spPr>
            <a:ln w="19050" cap="rnd">
              <a:solidFill>
                <a:schemeClr val="accent6"/>
              </a:solidFill>
              <a:round/>
            </a:ln>
            <a:effectLst/>
          </c:spPr>
          <c:marker>
            <c:symbol val="none"/>
          </c:marker>
          <c:cat>
            <c:strRef>
              <c:f>'d. Chart2'!$A$161:$A$208</c:f>
              <c:strCache>
                <c:ptCount val="43"/>
                <c:pt idx="6">
                  <c:v>2022</c:v>
                </c:pt>
                <c:pt idx="18">
                  <c:v>2023</c:v>
                </c:pt>
                <c:pt idx="30">
                  <c:v>2024</c:v>
                </c:pt>
                <c:pt idx="42">
                  <c:v>2025</c:v>
                </c:pt>
              </c:strCache>
            </c:strRef>
          </c:cat>
          <c:val>
            <c:numRef>
              <c:f>'d. Chart2'!$P$161:$P$208</c:f>
              <c:numCache>
                <c:formatCode>General</c:formatCode>
                <c:ptCount val="48"/>
                <c:pt idx="0">
                  <c:v>17.468714546396139</c:v>
                </c:pt>
                <c:pt idx="1">
                  <c:v>15.745802898134121</c:v>
                </c:pt>
                <c:pt idx="2">
                  <c:v>16.174888875049934</c:v>
                </c:pt>
                <c:pt idx="3">
                  <c:v>18.341613949155601</c:v>
                </c:pt>
                <c:pt idx="4">
                  <c:v>13.830682273285236</c:v>
                </c:pt>
                <c:pt idx="5">
                  <c:v>9.3239418277516553</c:v>
                </c:pt>
                <c:pt idx="6">
                  <c:v>8.4637091973496457</c:v>
                </c:pt>
                <c:pt idx="7">
                  <c:v>8.0168510093719316</c:v>
                </c:pt>
                <c:pt idx="8">
                  <c:v>7.0913614474506019</c:v>
                </c:pt>
                <c:pt idx="9">
                  <c:v>6.9433529021209424</c:v>
                </c:pt>
                <c:pt idx="10">
                  <c:v>6.5404754241992391</c:v>
                </c:pt>
                <c:pt idx="11">
                  <c:v>4.5964326273266956</c:v>
                </c:pt>
                <c:pt idx="12">
                  <c:v>3.4823829645518525</c:v>
                </c:pt>
                <c:pt idx="13">
                  <c:v>3.6681405600701034</c:v>
                </c:pt>
                <c:pt idx="14">
                  <c:v>5.2052663014727214</c:v>
                </c:pt>
                <c:pt idx="15">
                  <c:v>5.7052767679443557</c:v>
                </c:pt>
                <c:pt idx="16">
                  <c:v>5.8191422392301275</c:v>
                </c:pt>
                <c:pt idx="17">
                  <c:v>5.0651914784799468</c:v>
                </c:pt>
                <c:pt idx="18">
                  <c:v>6.4847009639760742</c:v>
                </c:pt>
                <c:pt idx="19">
                  <c:v>8.769060437930511</c:v>
                </c:pt>
                <c:pt idx="20">
                  <c:v>10.527716716590025</c:v>
                </c:pt>
                <c:pt idx="21">
                  <c:v>7.2786603651547148</c:v>
                </c:pt>
                <c:pt idx="22">
                  <c:v>1.8999353411418152</c:v>
                </c:pt>
                <c:pt idx="23">
                  <c:v>0.42137866763766479</c:v>
                </c:pt>
                <c:pt idx="24">
                  <c:v>-1.5624253500713408</c:v>
                </c:pt>
                <c:pt idx="25">
                  <c:v>1.1473858710869129</c:v>
                </c:pt>
                <c:pt idx="26">
                  <c:v>0.94070309767054472</c:v>
                </c:pt>
                <c:pt idx="27">
                  <c:v>2.8915098077769952</c:v>
                </c:pt>
                <c:pt idx="28">
                  <c:v>3.2223410136422381</c:v>
                </c:pt>
                <c:pt idx="29">
                  <c:v>2.8664402704807066</c:v>
                </c:pt>
                <c:pt idx="30">
                  <c:v>4.9373657065758296</c:v>
                </c:pt>
                <c:pt idx="31">
                  <c:v>5.7304760840579307</c:v>
                </c:pt>
                <c:pt idx="32">
                  <c:v>7.9825052341956395</c:v>
                </c:pt>
                <c:pt idx="33">
                  <c:v>8.9527822123186755</c:v>
                </c:pt>
                <c:pt idx="34">
                  <c:v>9.4440756128189651</c:v>
                </c:pt>
                <c:pt idx="35">
                  <c:v>10.79905663873344</c:v>
                </c:pt>
                <c:pt idx="36">
                  <c:v>9.6405468681675348</c:v>
                </c:pt>
              </c:numCache>
            </c:numRef>
          </c:val>
          <c:smooth val="0"/>
          <c:extLst>
            <c:ext xmlns:c16="http://schemas.microsoft.com/office/drawing/2014/chart" uri="{C3380CC4-5D6E-409C-BE32-E72D297353CC}">
              <c16:uniqueId val="{00000000-71FC-4529-B8A3-D7A6F84E26BD}"/>
            </c:ext>
          </c:extLst>
        </c:ser>
        <c:ser>
          <c:idx val="10"/>
          <c:order val="1"/>
          <c:tx>
            <c:strRef>
              <c:f>'d. Chart2'!$R$1</c:f>
              <c:strCache>
                <c:ptCount val="1"/>
                <c:pt idx="0">
                  <c:v>TBOS headline 15-year average</c:v>
                </c:pt>
              </c:strCache>
            </c:strRef>
          </c:tx>
          <c:spPr>
            <a:ln w="19050" cap="rnd">
              <a:solidFill>
                <a:schemeClr val="accent6"/>
              </a:solidFill>
              <a:prstDash val="dash"/>
              <a:round/>
            </a:ln>
            <a:effectLst/>
          </c:spPr>
          <c:marker>
            <c:symbol val="none"/>
          </c:marker>
          <c:cat>
            <c:strRef>
              <c:f>'d. Chart2'!$A$161:$A$208</c:f>
              <c:strCache>
                <c:ptCount val="43"/>
                <c:pt idx="6">
                  <c:v>2022</c:v>
                </c:pt>
                <c:pt idx="18">
                  <c:v>2023</c:v>
                </c:pt>
                <c:pt idx="30">
                  <c:v>2024</c:v>
                </c:pt>
                <c:pt idx="42">
                  <c:v>2025</c:v>
                </c:pt>
              </c:strCache>
            </c:strRef>
          </c:cat>
          <c:val>
            <c:numRef>
              <c:f>'d. Chart2'!$R$161:$R$208</c:f>
              <c:numCache>
                <c:formatCode>General</c:formatCode>
                <c:ptCount val="48"/>
                <c:pt idx="0">
                  <c:v>10.065776682232212</c:v>
                </c:pt>
                <c:pt idx="1">
                  <c:v>10.065776682232212</c:v>
                </c:pt>
                <c:pt idx="2">
                  <c:v>10.065776682232212</c:v>
                </c:pt>
                <c:pt idx="3">
                  <c:v>10.065776682232212</c:v>
                </c:pt>
                <c:pt idx="4">
                  <c:v>10.065776682232212</c:v>
                </c:pt>
                <c:pt idx="5">
                  <c:v>10.065776682232212</c:v>
                </c:pt>
                <c:pt idx="6">
                  <c:v>10.065776682232212</c:v>
                </c:pt>
                <c:pt idx="7">
                  <c:v>10.065776682232212</c:v>
                </c:pt>
                <c:pt idx="8">
                  <c:v>10.065776682232212</c:v>
                </c:pt>
                <c:pt idx="9">
                  <c:v>10.065776682232212</c:v>
                </c:pt>
                <c:pt idx="10">
                  <c:v>10.065776682232212</c:v>
                </c:pt>
                <c:pt idx="11">
                  <c:v>10.065776682232212</c:v>
                </c:pt>
                <c:pt idx="12">
                  <c:v>10.065776682232212</c:v>
                </c:pt>
                <c:pt idx="13">
                  <c:v>10.065776682232212</c:v>
                </c:pt>
                <c:pt idx="14">
                  <c:v>10.065776682232212</c:v>
                </c:pt>
                <c:pt idx="15">
                  <c:v>10.065776682232212</c:v>
                </c:pt>
                <c:pt idx="16">
                  <c:v>10.065776682232212</c:v>
                </c:pt>
                <c:pt idx="17">
                  <c:v>10.065776682232212</c:v>
                </c:pt>
                <c:pt idx="18">
                  <c:v>10.065776682232212</c:v>
                </c:pt>
                <c:pt idx="19">
                  <c:v>10.065776682232212</c:v>
                </c:pt>
                <c:pt idx="20">
                  <c:v>10.065776682232212</c:v>
                </c:pt>
                <c:pt idx="21">
                  <c:v>10.065776682232212</c:v>
                </c:pt>
                <c:pt idx="22">
                  <c:v>10.065776682232212</c:v>
                </c:pt>
                <c:pt idx="23">
                  <c:v>10.065776682232212</c:v>
                </c:pt>
                <c:pt idx="24">
                  <c:v>10.065776682232212</c:v>
                </c:pt>
                <c:pt idx="25">
                  <c:v>10.065776682232212</c:v>
                </c:pt>
                <c:pt idx="26">
                  <c:v>10.065776682232212</c:v>
                </c:pt>
                <c:pt idx="27">
                  <c:v>10.065776682232212</c:v>
                </c:pt>
                <c:pt idx="28">
                  <c:v>10.065776682232212</c:v>
                </c:pt>
                <c:pt idx="29">
                  <c:v>10.065776682232212</c:v>
                </c:pt>
                <c:pt idx="30">
                  <c:v>10.065776682232212</c:v>
                </c:pt>
                <c:pt idx="31">
                  <c:v>10.065776682232212</c:v>
                </c:pt>
                <c:pt idx="32">
                  <c:v>10.065776682232212</c:v>
                </c:pt>
                <c:pt idx="33">
                  <c:v>10.065776682232212</c:v>
                </c:pt>
                <c:pt idx="34">
                  <c:v>10.065776682232212</c:v>
                </c:pt>
                <c:pt idx="35">
                  <c:v>10.065776682232212</c:v>
                </c:pt>
                <c:pt idx="36">
                  <c:v>10.065776682232212</c:v>
                </c:pt>
                <c:pt idx="37">
                  <c:v>10.065776682232212</c:v>
                </c:pt>
                <c:pt idx="38">
                  <c:v>10.065776682232212</c:v>
                </c:pt>
                <c:pt idx="39">
                  <c:v>10.065776682232212</c:v>
                </c:pt>
                <c:pt idx="40">
                  <c:v>10.065776682232212</c:v>
                </c:pt>
                <c:pt idx="41">
                  <c:v>10.065776682232212</c:v>
                </c:pt>
                <c:pt idx="42">
                  <c:v>10.065776682232212</c:v>
                </c:pt>
                <c:pt idx="43">
                  <c:v>10.065776682232212</c:v>
                </c:pt>
                <c:pt idx="44">
                  <c:v>10.065776682232212</c:v>
                </c:pt>
                <c:pt idx="45">
                  <c:v>10.065776682232212</c:v>
                </c:pt>
                <c:pt idx="46">
                  <c:v>10.065776682232212</c:v>
                </c:pt>
                <c:pt idx="47">
                  <c:v>10.065776682232212</c:v>
                </c:pt>
              </c:numCache>
            </c:numRef>
          </c:val>
          <c:smooth val="0"/>
          <c:extLst>
            <c:ext xmlns:c16="http://schemas.microsoft.com/office/drawing/2014/chart" uri="{C3380CC4-5D6E-409C-BE32-E72D297353CC}">
              <c16:uniqueId val="{00000001-71FC-4529-B8A3-D7A6F84E26BD}"/>
            </c:ext>
          </c:extLst>
        </c:ser>
        <c:ser>
          <c:idx val="6"/>
          <c:order val="2"/>
          <c:tx>
            <c:strRef>
              <c:f>'d. Chart2'!$N$1</c:f>
              <c:strCache>
                <c:ptCount val="1"/>
                <c:pt idx="0">
                  <c:v>TBOS employment</c:v>
                </c:pt>
              </c:strCache>
            </c:strRef>
          </c:tx>
          <c:spPr>
            <a:ln w="19050" cap="rnd">
              <a:solidFill>
                <a:schemeClr val="tx2"/>
              </a:solidFill>
              <a:round/>
            </a:ln>
            <a:effectLst/>
          </c:spPr>
          <c:marker>
            <c:symbol val="none"/>
          </c:marker>
          <c:cat>
            <c:strRef>
              <c:f>'d. Chart2'!$A$161:$A$208</c:f>
              <c:strCache>
                <c:ptCount val="43"/>
                <c:pt idx="6">
                  <c:v>2022</c:v>
                </c:pt>
                <c:pt idx="18">
                  <c:v>2023</c:v>
                </c:pt>
                <c:pt idx="30">
                  <c:v>2024</c:v>
                </c:pt>
                <c:pt idx="42">
                  <c:v>2025</c:v>
                </c:pt>
              </c:strCache>
            </c:strRef>
          </c:cat>
          <c:val>
            <c:numRef>
              <c:f>'d. Chart2'!$N$161:$N$208</c:f>
              <c:numCache>
                <c:formatCode>General</c:formatCode>
                <c:ptCount val="48"/>
                <c:pt idx="0">
                  <c:v>12.306819905658656</c:v>
                </c:pt>
                <c:pt idx="1">
                  <c:v>12.536034324064815</c:v>
                </c:pt>
                <c:pt idx="2">
                  <c:v>13.767809726996495</c:v>
                </c:pt>
                <c:pt idx="3">
                  <c:v>15.658901243486374</c:v>
                </c:pt>
                <c:pt idx="4">
                  <c:v>13.907198083065019</c:v>
                </c:pt>
                <c:pt idx="5">
                  <c:v>11.048779221661448</c:v>
                </c:pt>
                <c:pt idx="6">
                  <c:v>10.584599520946524</c:v>
                </c:pt>
                <c:pt idx="7">
                  <c:v>10.321132869905986</c:v>
                </c:pt>
                <c:pt idx="8">
                  <c:v>11.21158353429243</c:v>
                </c:pt>
                <c:pt idx="9">
                  <c:v>9.5921845827615808</c:v>
                </c:pt>
                <c:pt idx="10">
                  <c:v>9.1857553954931781</c:v>
                </c:pt>
                <c:pt idx="11">
                  <c:v>7.7066455318428888</c:v>
                </c:pt>
                <c:pt idx="12">
                  <c:v>8.2189215361208614</c:v>
                </c:pt>
                <c:pt idx="13">
                  <c:v>8.1930406795206938</c:v>
                </c:pt>
                <c:pt idx="14">
                  <c:v>6.3263041811431968</c:v>
                </c:pt>
                <c:pt idx="15">
                  <c:v>4.4185350581180716</c:v>
                </c:pt>
                <c:pt idx="16">
                  <c:v>3.2702937702496762</c:v>
                </c:pt>
                <c:pt idx="17">
                  <c:v>5.6673224721204702</c:v>
                </c:pt>
                <c:pt idx="18">
                  <c:v>6.6291677536287414</c:v>
                </c:pt>
                <c:pt idx="19">
                  <c:v>7.928712689791527</c:v>
                </c:pt>
                <c:pt idx="20">
                  <c:v>6.2625651912857379</c:v>
                </c:pt>
                <c:pt idx="21">
                  <c:v>3.4388477756436777</c:v>
                </c:pt>
                <c:pt idx="22">
                  <c:v>2.2783593892933358</c:v>
                </c:pt>
                <c:pt idx="23">
                  <c:v>2.238158467762386</c:v>
                </c:pt>
                <c:pt idx="24">
                  <c:v>2.8246622131743777</c:v>
                </c:pt>
                <c:pt idx="25">
                  <c:v>2.6346416174424694</c:v>
                </c:pt>
                <c:pt idx="26">
                  <c:v>1.4875000524618514</c:v>
                </c:pt>
                <c:pt idx="27">
                  <c:v>0.1716845263813386</c:v>
                </c:pt>
                <c:pt idx="28">
                  <c:v>-8.9177691455954403E-2</c:v>
                </c:pt>
                <c:pt idx="29">
                  <c:v>0.68066737418574286</c:v>
                </c:pt>
                <c:pt idx="30">
                  <c:v>1.5898238922860617</c:v>
                </c:pt>
                <c:pt idx="31">
                  <c:v>0.75619238633455022</c:v>
                </c:pt>
                <c:pt idx="32">
                  <c:v>0.9610657722024184</c:v>
                </c:pt>
                <c:pt idx="33">
                  <c:v>0.60006456320350121</c:v>
                </c:pt>
                <c:pt idx="34">
                  <c:v>2.1296308143743219</c:v>
                </c:pt>
                <c:pt idx="35">
                  <c:v>2.1713118080992171</c:v>
                </c:pt>
                <c:pt idx="36">
                  <c:v>2.0443751520777194</c:v>
                </c:pt>
              </c:numCache>
            </c:numRef>
          </c:val>
          <c:smooth val="0"/>
          <c:extLst>
            <c:ext xmlns:c16="http://schemas.microsoft.com/office/drawing/2014/chart" uri="{C3380CC4-5D6E-409C-BE32-E72D297353CC}">
              <c16:uniqueId val="{00000002-71FC-4529-B8A3-D7A6F84E26BD}"/>
            </c:ext>
          </c:extLst>
        </c:ser>
        <c:ser>
          <c:idx val="9"/>
          <c:order val="3"/>
          <c:tx>
            <c:strRef>
              <c:f>'d. Chart2'!$Q$1</c:f>
              <c:strCache>
                <c:ptCount val="1"/>
                <c:pt idx="0">
                  <c:v>TBOS employment 15-year average</c:v>
                </c:pt>
              </c:strCache>
            </c:strRef>
          </c:tx>
          <c:spPr>
            <a:ln w="19050" cap="rnd">
              <a:solidFill>
                <a:schemeClr val="tx2"/>
              </a:solidFill>
              <a:prstDash val="dash"/>
              <a:round/>
            </a:ln>
            <a:effectLst/>
          </c:spPr>
          <c:marker>
            <c:symbol val="none"/>
          </c:marker>
          <c:cat>
            <c:strRef>
              <c:f>'d. Chart2'!$A$161:$A$208</c:f>
              <c:strCache>
                <c:ptCount val="43"/>
                <c:pt idx="6">
                  <c:v>2022</c:v>
                </c:pt>
                <c:pt idx="18">
                  <c:v>2023</c:v>
                </c:pt>
                <c:pt idx="30">
                  <c:v>2024</c:v>
                </c:pt>
                <c:pt idx="42">
                  <c:v>2025</c:v>
                </c:pt>
              </c:strCache>
            </c:strRef>
          </c:cat>
          <c:val>
            <c:numRef>
              <c:f>'d. Chart2'!$Q$161:$Q$208</c:f>
              <c:numCache>
                <c:formatCode>General</c:formatCode>
                <c:ptCount val="48"/>
                <c:pt idx="0">
                  <c:v>6.013497599747466</c:v>
                </c:pt>
                <c:pt idx="1">
                  <c:v>6.013497599747466</c:v>
                </c:pt>
                <c:pt idx="2">
                  <c:v>6.013497599747466</c:v>
                </c:pt>
                <c:pt idx="3">
                  <c:v>6.013497599747466</c:v>
                </c:pt>
                <c:pt idx="4">
                  <c:v>6.013497599747466</c:v>
                </c:pt>
                <c:pt idx="5">
                  <c:v>6.013497599747466</c:v>
                </c:pt>
                <c:pt idx="6">
                  <c:v>6.013497599747466</c:v>
                </c:pt>
                <c:pt idx="7">
                  <c:v>6.013497599747466</c:v>
                </c:pt>
                <c:pt idx="8">
                  <c:v>6.013497599747466</c:v>
                </c:pt>
                <c:pt idx="9">
                  <c:v>6.013497599747466</c:v>
                </c:pt>
                <c:pt idx="10">
                  <c:v>6.013497599747466</c:v>
                </c:pt>
                <c:pt idx="11">
                  <c:v>6.013497599747466</c:v>
                </c:pt>
                <c:pt idx="12">
                  <c:v>6.013497599747466</c:v>
                </c:pt>
                <c:pt idx="13">
                  <c:v>6.013497599747466</c:v>
                </c:pt>
                <c:pt idx="14">
                  <c:v>6.013497599747466</c:v>
                </c:pt>
                <c:pt idx="15">
                  <c:v>6.013497599747466</c:v>
                </c:pt>
                <c:pt idx="16">
                  <c:v>6.013497599747466</c:v>
                </c:pt>
                <c:pt idx="17">
                  <c:v>6.013497599747466</c:v>
                </c:pt>
                <c:pt idx="18">
                  <c:v>6.013497599747466</c:v>
                </c:pt>
                <c:pt idx="19">
                  <c:v>6.013497599747466</c:v>
                </c:pt>
                <c:pt idx="20">
                  <c:v>6.013497599747466</c:v>
                </c:pt>
                <c:pt idx="21">
                  <c:v>6.013497599747466</c:v>
                </c:pt>
                <c:pt idx="22">
                  <c:v>6.013497599747466</c:v>
                </c:pt>
                <c:pt idx="23">
                  <c:v>6.013497599747466</c:v>
                </c:pt>
                <c:pt idx="24">
                  <c:v>6.013497599747466</c:v>
                </c:pt>
                <c:pt idx="25">
                  <c:v>6.013497599747466</c:v>
                </c:pt>
                <c:pt idx="26">
                  <c:v>6.013497599747466</c:v>
                </c:pt>
                <c:pt idx="27">
                  <c:v>6.013497599747466</c:v>
                </c:pt>
                <c:pt idx="28">
                  <c:v>6.013497599747466</c:v>
                </c:pt>
                <c:pt idx="29">
                  <c:v>6.013497599747466</c:v>
                </c:pt>
                <c:pt idx="30">
                  <c:v>6.013497599747466</c:v>
                </c:pt>
                <c:pt idx="31">
                  <c:v>6.013497599747466</c:v>
                </c:pt>
                <c:pt idx="32">
                  <c:v>6.013497599747466</c:v>
                </c:pt>
                <c:pt idx="33">
                  <c:v>6.013497599747466</c:v>
                </c:pt>
                <c:pt idx="34">
                  <c:v>6.013497599747466</c:v>
                </c:pt>
                <c:pt idx="35">
                  <c:v>6.013497599747466</c:v>
                </c:pt>
                <c:pt idx="36">
                  <c:v>6.013497599747466</c:v>
                </c:pt>
                <c:pt idx="37">
                  <c:v>6.013497599747466</c:v>
                </c:pt>
                <c:pt idx="38">
                  <c:v>6.013497599747466</c:v>
                </c:pt>
                <c:pt idx="39">
                  <c:v>6.013497599747466</c:v>
                </c:pt>
                <c:pt idx="40">
                  <c:v>6.013497599747466</c:v>
                </c:pt>
                <c:pt idx="41">
                  <c:v>6.013497599747466</c:v>
                </c:pt>
                <c:pt idx="42">
                  <c:v>6.013497599747466</c:v>
                </c:pt>
                <c:pt idx="43">
                  <c:v>6.013497599747466</c:v>
                </c:pt>
                <c:pt idx="44">
                  <c:v>6.013497599747466</c:v>
                </c:pt>
                <c:pt idx="45">
                  <c:v>6.013497599747466</c:v>
                </c:pt>
                <c:pt idx="46">
                  <c:v>6.013497599747466</c:v>
                </c:pt>
                <c:pt idx="47">
                  <c:v>6.013497599747466</c:v>
                </c:pt>
              </c:numCache>
            </c:numRef>
          </c:val>
          <c:smooth val="0"/>
          <c:extLst>
            <c:ext xmlns:c16="http://schemas.microsoft.com/office/drawing/2014/chart" uri="{C3380CC4-5D6E-409C-BE32-E72D297353CC}">
              <c16:uniqueId val="{00000003-71FC-4529-B8A3-D7A6F84E26BD}"/>
            </c:ext>
          </c:extLst>
        </c:ser>
        <c:dLbls>
          <c:showLegendKey val="0"/>
          <c:showVal val="0"/>
          <c:showCatName val="0"/>
          <c:showSerName val="0"/>
          <c:showPercent val="0"/>
          <c:showBubbleSize val="0"/>
        </c:dLbls>
        <c:smooth val="0"/>
        <c:axId val="1341523408"/>
        <c:axId val="1341524368"/>
        <c:extLst/>
      </c:lineChart>
      <c:catAx>
        <c:axId val="1341523408"/>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341524368"/>
        <c:crosses val="autoZero"/>
        <c:auto val="1"/>
        <c:lblAlgn val="ctr"/>
        <c:lblOffset val="100"/>
        <c:tickMarkSkip val="12"/>
        <c:noMultiLvlLbl val="0"/>
      </c:catAx>
      <c:valAx>
        <c:axId val="134152436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341523408"/>
        <c:crosses val="autoZero"/>
        <c:crossBetween val="between"/>
      </c:valAx>
      <c:spPr>
        <a:noFill/>
        <a:ln>
          <a:noFill/>
        </a:ln>
        <a:effectLst/>
      </c:spPr>
    </c:plotArea>
    <c:legend>
      <c:legendPos val="r"/>
      <c:legendEntry>
        <c:idx val="1"/>
        <c:delete val="1"/>
      </c:legendEntry>
      <c:legendEntry>
        <c:idx val="3"/>
        <c:delete val="1"/>
      </c:legendEntry>
      <c:layout>
        <c:manualLayout>
          <c:xMode val="edge"/>
          <c:yMode val="edge"/>
          <c:x val="0.4222377368325449"/>
          <c:y val="0.19090386268088169"/>
          <c:w val="0.28961842119132697"/>
          <c:h val="0.1158118798979914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58851797675608E-2"/>
          <c:y val="0.17740751316932349"/>
          <c:w val="0.93750605969910172"/>
          <c:h val="0.55569721338024247"/>
        </c:manualLayout>
      </c:layout>
      <c:lineChart>
        <c:grouping val="standard"/>
        <c:varyColors val="0"/>
        <c:ser>
          <c:idx val="0"/>
          <c:order val="0"/>
          <c:tx>
            <c:strRef>
              <c:f>'D. Chart3'!$V$2</c:f>
              <c:strCache>
                <c:ptCount val="1"/>
                <c:pt idx="0">
                  <c:v>TBOS future output</c:v>
                </c:pt>
              </c:strCache>
            </c:strRef>
          </c:tx>
          <c:spPr>
            <a:ln w="19050" cap="rnd">
              <a:solidFill>
                <a:schemeClr val="tx2"/>
              </a:solidFill>
              <a:round/>
            </a:ln>
            <a:effectLst/>
          </c:spPr>
          <c:marker>
            <c:symbol val="none"/>
          </c:marker>
          <c:cat>
            <c:strRef>
              <c:f>'D. Chart3'!$A$42:$A$89</c:f>
              <c:strCache>
                <c:ptCount val="43"/>
                <c:pt idx="6">
                  <c:v>2022</c:v>
                </c:pt>
                <c:pt idx="18">
                  <c:v>2023</c:v>
                </c:pt>
                <c:pt idx="30">
                  <c:v>2024</c:v>
                </c:pt>
                <c:pt idx="42">
                  <c:v>2025</c:v>
                </c:pt>
              </c:strCache>
            </c:strRef>
          </c:cat>
          <c:val>
            <c:numRef>
              <c:f>'D. Chart3'!$V$42:$V$89</c:f>
              <c:numCache>
                <c:formatCode>General</c:formatCode>
                <c:ptCount val="48"/>
                <c:pt idx="0">
                  <c:v>51.832682772018245</c:v>
                </c:pt>
                <c:pt idx="1">
                  <c:v>49.978524503848348</c:v>
                </c:pt>
                <c:pt idx="2">
                  <c:v>50.366516746828694</c:v>
                </c:pt>
                <c:pt idx="3">
                  <c:v>48.599074619056957</c:v>
                </c:pt>
                <c:pt idx="4">
                  <c:v>43.29504452014752</c:v>
                </c:pt>
                <c:pt idx="5">
                  <c:v>31.370238385423789</c:v>
                </c:pt>
                <c:pt idx="6">
                  <c:v>27.127293932061438</c:v>
                </c:pt>
                <c:pt idx="7">
                  <c:v>28.820937449836805</c:v>
                </c:pt>
                <c:pt idx="8">
                  <c:v>34.690858754307847</c:v>
                </c:pt>
                <c:pt idx="9">
                  <c:v>33.365588492339526</c:v>
                </c:pt>
                <c:pt idx="10">
                  <c:v>31.111326329807792</c:v>
                </c:pt>
                <c:pt idx="11">
                  <c:v>29.416754557543257</c:v>
                </c:pt>
                <c:pt idx="12">
                  <c:v>31.840116364976208</c:v>
                </c:pt>
                <c:pt idx="13">
                  <c:v>34.155216934087854</c:v>
                </c:pt>
                <c:pt idx="14">
                  <c:v>34.453718044991433</c:v>
                </c:pt>
                <c:pt idx="15">
                  <c:v>30.0203847116581</c:v>
                </c:pt>
                <c:pt idx="16">
                  <c:v>25.811617035264501</c:v>
                </c:pt>
                <c:pt idx="17">
                  <c:v>26.604685108110441</c:v>
                </c:pt>
                <c:pt idx="18">
                  <c:v>29.999119890987497</c:v>
                </c:pt>
                <c:pt idx="19">
                  <c:v>32.218861655224174</c:v>
                </c:pt>
                <c:pt idx="20">
                  <c:v>30.810308294637718</c:v>
                </c:pt>
                <c:pt idx="21">
                  <c:v>28.383165564038549</c:v>
                </c:pt>
                <c:pt idx="22">
                  <c:v>25.998436535971933</c:v>
                </c:pt>
                <c:pt idx="23">
                  <c:v>26.788672811757163</c:v>
                </c:pt>
                <c:pt idx="24">
                  <c:v>30.040381199296064</c:v>
                </c:pt>
                <c:pt idx="25">
                  <c:v>33.577756693318413</c:v>
                </c:pt>
                <c:pt idx="26">
                  <c:v>36.02956345785578</c:v>
                </c:pt>
                <c:pt idx="27">
                  <c:v>35.769243740326097</c:v>
                </c:pt>
                <c:pt idx="28">
                  <c:v>33.547353534044269</c:v>
                </c:pt>
                <c:pt idx="29">
                  <c:v>31.002733420062238</c:v>
                </c:pt>
                <c:pt idx="30">
                  <c:v>31.624467279941257</c:v>
                </c:pt>
                <c:pt idx="31">
                  <c:v>32.525092665552485</c:v>
                </c:pt>
                <c:pt idx="32">
                  <c:v>34.301679402836733</c:v>
                </c:pt>
                <c:pt idx="33">
                  <c:v>36.128764164031558</c:v>
                </c:pt>
                <c:pt idx="34">
                  <c:v>40.373384278013589</c:v>
                </c:pt>
                <c:pt idx="35">
                  <c:v>44.110974087843083</c:v>
                </c:pt>
                <c:pt idx="36">
                  <c:v>48.308825645797931</c:v>
                </c:pt>
              </c:numCache>
            </c:numRef>
          </c:val>
          <c:smooth val="0"/>
          <c:extLst xmlns:c15="http://schemas.microsoft.com/office/drawing/2012/chart">
            <c:ext xmlns:c16="http://schemas.microsoft.com/office/drawing/2014/chart" uri="{C3380CC4-5D6E-409C-BE32-E72D297353CC}">
              <c16:uniqueId val="{00000000-E207-4E5B-8AA5-B1DCF7C9CF33}"/>
            </c:ext>
          </c:extLst>
        </c:ser>
        <c:ser>
          <c:idx val="2"/>
          <c:order val="1"/>
          <c:tx>
            <c:v>TBOS future business activity</c:v>
          </c:tx>
          <c:spPr>
            <a:ln w="19050" cap="rnd">
              <a:solidFill>
                <a:schemeClr val="accent2"/>
              </a:solidFill>
              <a:round/>
            </a:ln>
            <a:effectLst/>
          </c:spPr>
          <c:marker>
            <c:symbol val="none"/>
          </c:marker>
          <c:cat>
            <c:strRef>
              <c:f>'D. Chart3'!$A$42:$A$89</c:f>
              <c:strCache>
                <c:ptCount val="43"/>
                <c:pt idx="6">
                  <c:v>2022</c:v>
                </c:pt>
                <c:pt idx="18">
                  <c:v>2023</c:v>
                </c:pt>
                <c:pt idx="30">
                  <c:v>2024</c:v>
                </c:pt>
                <c:pt idx="42">
                  <c:v>2025</c:v>
                </c:pt>
              </c:strCache>
            </c:strRef>
          </c:cat>
          <c:val>
            <c:numRef>
              <c:f>'D. Chart3'!$K$42:$K$89</c:f>
              <c:numCache>
                <c:formatCode>General</c:formatCode>
                <c:ptCount val="48"/>
                <c:pt idx="0">
                  <c:v>15.42976736166848</c:v>
                </c:pt>
                <c:pt idx="1">
                  <c:v>19.795814234160318</c:v>
                </c:pt>
                <c:pt idx="2">
                  <c:v>13.968840256597762</c:v>
                </c:pt>
                <c:pt idx="3">
                  <c:v>5.6069791499456008</c:v>
                </c:pt>
                <c:pt idx="4">
                  <c:v>-4.3018593825244791</c:v>
                </c:pt>
                <c:pt idx="5">
                  <c:v>-25.031626744192963</c:v>
                </c:pt>
                <c:pt idx="6">
                  <c:v>-10.792553849263678</c:v>
                </c:pt>
                <c:pt idx="7">
                  <c:v>-2.3055781475734389</c:v>
                </c:pt>
                <c:pt idx="8">
                  <c:v>-9.7176684443017578</c:v>
                </c:pt>
                <c:pt idx="9">
                  <c:v>-15.424647594247357</c:v>
                </c:pt>
                <c:pt idx="10">
                  <c:v>-9.5116232959375981</c:v>
                </c:pt>
                <c:pt idx="11">
                  <c:v>-13.215350681624962</c:v>
                </c:pt>
                <c:pt idx="12">
                  <c:v>-5.6858234528862628</c:v>
                </c:pt>
                <c:pt idx="13">
                  <c:v>-3.9681897231005907</c:v>
                </c:pt>
                <c:pt idx="14">
                  <c:v>-12.038898550456278</c:v>
                </c:pt>
                <c:pt idx="15">
                  <c:v>-13.13227931610783</c:v>
                </c:pt>
                <c:pt idx="16">
                  <c:v>-12.641417654711374</c:v>
                </c:pt>
                <c:pt idx="17">
                  <c:v>-1.6565322802419502</c:v>
                </c:pt>
                <c:pt idx="18">
                  <c:v>4.2414176547113733</c:v>
                </c:pt>
                <c:pt idx="19">
                  <c:v>3.5722898531939435</c:v>
                </c:pt>
                <c:pt idx="20">
                  <c:v>-5.8306982902695728</c:v>
                </c:pt>
                <c:pt idx="21">
                  <c:v>-12.309138338603546</c:v>
                </c:pt>
                <c:pt idx="22">
                  <c:v>-9.6226719382958645</c:v>
                </c:pt>
                <c:pt idx="23">
                  <c:v>2.0960737781196448</c:v>
                </c:pt>
                <c:pt idx="24">
                  <c:v>2.2031620516765131</c:v>
                </c:pt>
                <c:pt idx="25">
                  <c:v>10.977328061704137</c:v>
                </c:pt>
                <c:pt idx="26">
                  <c:v>4.6434677197580507</c:v>
                </c:pt>
                <c:pt idx="27">
                  <c:v>-0.47685902249571566</c:v>
                </c:pt>
                <c:pt idx="28">
                  <c:v>0.75559420182511039</c:v>
                </c:pt>
                <c:pt idx="29">
                  <c:v>4.991330700604875</c:v>
                </c:pt>
                <c:pt idx="30">
                  <c:v>20.30755731276529</c:v>
                </c:pt>
                <c:pt idx="31">
                  <c:v>5.4155836647389961</c:v>
                </c:pt>
                <c:pt idx="32">
                  <c:v>16.097011856536486</c:v>
                </c:pt>
                <c:pt idx="33">
                  <c:v>26.471177866564105</c:v>
                </c:pt>
                <c:pt idx="34">
                  <c:v>30.231810276899413</c:v>
                </c:pt>
                <c:pt idx="35">
                  <c:v>28.537960472039437</c:v>
                </c:pt>
                <c:pt idx="36">
                  <c:v>31.829760211852733</c:v>
                </c:pt>
              </c:numCache>
            </c:numRef>
          </c:val>
          <c:smooth val="0"/>
          <c:extLst>
            <c:ext xmlns:c16="http://schemas.microsoft.com/office/drawing/2014/chart" uri="{C3380CC4-5D6E-409C-BE32-E72D297353CC}">
              <c16:uniqueId val="{00000001-E207-4E5B-8AA5-B1DCF7C9CF33}"/>
            </c:ext>
          </c:extLst>
        </c:ser>
        <c:ser>
          <c:idx val="1"/>
          <c:order val="2"/>
          <c:tx>
            <c:v>TBOS future capital expenditures</c:v>
          </c:tx>
          <c:spPr>
            <a:ln w="19050" cap="rnd">
              <a:solidFill>
                <a:schemeClr val="accent3">
                  <a:lumMod val="75000"/>
                </a:schemeClr>
              </a:solidFill>
              <a:round/>
            </a:ln>
            <a:effectLst/>
          </c:spPr>
          <c:marker>
            <c:symbol val="none"/>
          </c:marker>
          <c:cat>
            <c:strRef>
              <c:f>'D. Chart3'!$A$42:$A$89</c:f>
              <c:strCache>
                <c:ptCount val="43"/>
                <c:pt idx="6">
                  <c:v>2022</c:v>
                </c:pt>
                <c:pt idx="18">
                  <c:v>2023</c:v>
                </c:pt>
                <c:pt idx="30">
                  <c:v>2024</c:v>
                </c:pt>
                <c:pt idx="42">
                  <c:v>2025</c:v>
                </c:pt>
              </c:strCache>
            </c:strRef>
          </c:cat>
          <c:val>
            <c:numRef>
              <c:f>'D. Chart3'!$H$42:$H$89</c:f>
              <c:numCache>
                <c:formatCode>General</c:formatCode>
                <c:ptCount val="48"/>
                <c:pt idx="0">
                  <c:v>29.424656214885765</c:v>
                </c:pt>
                <c:pt idx="1">
                  <c:v>32.819536447464642</c:v>
                </c:pt>
                <c:pt idx="2">
                  <c:v>30.32278821172288</c:v>
                </c:pt>
                <c:pt idx="3">
                  <c:v>26.851630192448319</c:v>
                </c:pt>
                <c:pt idx="4">
                  <c:v>27.824189214095043</c:v>
                </c:pt>
                <c:pt idx="5">
                  <c:v>20.09907461905696</c:v>
                </c:pt>
                <c:pt idx="6">
                  <c:v>24.828374979934722</c:v>
                </c:pt>
                <c:pt idx="7">
                  <c:v>18.983256936641279</c:v>
                </c:pt>
                <c:pt idx="8">
                  <c:v>19.540932277453763</c:v>
                </c:pt>
                <c:pt idx="9">
                  <c:v>16.853956575763519</c:v>
                </c:pt>
                <c:pt idx="10">
                  <c:v>19.746052044874883</c:v>
                </c:pt>
                <c:pt idx="11">
                  <c:v>17.286517321537922</c:v>
                </c:pt>
                <c:pt idx="12">
                  <c:v>22.099061921583161</c:v>
                </c:pt>
                <c:pt idx="13">
                  <c:v>19.801111986629838</c:v>
                </c:pt>
                <c:pt idx="14">
                  <c:v>13.329760211852733</c:v>
                </c:pt>
                <c:pt idx="15">
                  <c:v>15.809607377811965</c:v>
                </c:pt>
                <c:pt idx="16">
                  <c:v>12.620795781462185</c:v>
                </c:pt>
                <c:pt idx="17">
                  <c:v>18.709607377811963</c:v>
                </c:pt>
                <c:pt idx="18">
                  <c:v>15.067077736470754</c:v>
                </c:pt>
                <c:pt idx="19">
                  <c:v>15.224252964134122</c:v>
                </c:pt>
                <c:pt idx="20">
                  <c:v>12.282835309422749</c:v>
                </c:pt>
                <c:pt idx="21">
                  <c:v>13.363620553798819</c:v>
                </c:pt>
                <c:pt idx="22">
                  <c:v>13.541417654711372</c:v>
                </c:pt>
                <c:pt idx="23">
                  <c:v>18.152606058361595</c:v>
                </c:pt>
                <c:pt idx="24">
                  <c:v>16.964732540428656</c:v>
                </c:pt>
                <c:pt idx="25">
                  <c:v>17.997480895744907</c:v>
                </c:pt>
                <c:pt idx="26">
                  <c:v>16.784885374469422</c:v>
                </c:pt>
                <c:pt idx="27">
                  <c:v>15.714176547113738</c:v>
                </c:pt>
                <c:pt idx="28">
                  <c:v>9.7105454562288038</c:v>
                </c:pt>
                <c:pt idx="29">
                  <c:v>14.209607377811967</c:v>
                </c:pt>
                <c:pt idx="30">
                  <c:v>17.610545456228806</c:v>
                </c:pt>
                <c:pt idx="31">
                  <c:v>14.869127801517433</c:v>
                </c:pt>
                <c:pt idx="32">
                  <c:v>15.423140977504286</c:v>
                </c:pt>
                <c:pt idx="33">
                  <c:v>21.325833989972381</c:v>
                </c:pt>
                <c:pt idx="34">
                  <c:v>22.650086954106499</c:v>
                </c:pt>
                <c:pt idx="35">
                  <c:v>23.812126482067061</c:v>
                </c:pt>
                <c:pt idx="36">
                  <c:v>24.654013175986854</c:v>
                </c:pt>
              </c:numCache>
            </c:numRef>
          </c:val>
          <c:smooth val="0"/>
          <c:extLst>
            <c:ext xmlns:c16="http://schemas.microsoft.com/office/drawing/2014/chart" uri="{C3380CC4-5D6E-409C-BE32-E72D297353CC}">
              <c16:uniqueId val="{00000002-E207-4E5B-8AA5-B1DCF7C9CF33}"/>
            </c:ext>
          </c:extLst>
        </c:ser>
        <c:ser>
          <c:idx val="3"/>
          <c:order val="3"/>
          <c:tx>
            <c:v>TBOS company outlook</c:v>
          </c:tx>
          <c:spPr>
            <a:ln w="19050" cap="rnd">
              <a:solidFill>
                <a:schemeClr val="accent6"/>
              </a:solidFill>
              <a:round/>
            </a:ln>
            <a:effectLst/>
          </c:spPr>
          <c:marker>
            <c:symbol val="none"/>
          </c:marker>
          <c:cat>
            <c:strRef>
              <c:f>'D. Chart3'!$A$42:$A$89</c:f>
              <c:strCache>
                <c:ptCount val="43"/>
                <c:pt idx="6">
                  <c:v>2022</c:v>
                </c:pt>
                <c:pt idx="18">
                  <c:v>2023</c:v>
                </c:pt>
                <c:pt idx="30">
                  <c:v>2024</c:v>
                </c:pt>
                <c:pt idx="42">
                  <c:v>2025</c:v>
                </c:pt>
              </c:strCache>
            </c:strRef>
          </c:cat>
          <c:val>
            <c:numRef>
              <c:f>'D. Chart3'!$N$42:$N$89</c:f>
              <c:numCache>
                <c:formatCode>General</c:formatCode>
                <c:ptCount val="48"/>
                <c:pt idx="0">
                  <c:v>-0.85767534081248031</c:v>
                </c:pt>
                <c:pt idx="1">
                  <c:v>11.77302602243744</c:v>
                </c:pt>
                <c:pt idx="2">
                  <c:v>2.1004670007907205</c:v>
                </c:pt>
                <c:pt idx="3">
                  <c:v>0.59442185242656109</c:v>
                </c:pt>
                <c:pt idx="4">
                  <c:v>-0.61580906177727845</c:v>
                </c:pt>
                <c:pt idx="5">
                  <c:v>-16.563253488385918</c:v>
                </c:pt>
                <c:pt idx="6">
                  <c:v>-7.1697656375407988</c:v>
                </c:pt>
                <c:pt idx="7">
                  <c:v>-3.9697656375407995</c:v>
                </c:pt>
                <c:pt idx="8">
                  <c:v>-3.7097639134131191</c:v>
                </c:pt>
                <c:pt idx="9">
                  <c:v>-9.8553489574972808</c:v>
                </c:pt>
                <c:pt idx="10">
                  <c:v>-6.8223212109321594</c:v>
                </c:pt>
                <c:pt idx="11">
                  <c:v>-11.861394105861439</c:v>
                </c:pt>
                <c:pt idx="12">
                  <c:v>-7.4677206838921713</c:v>
                </c:pt>
                <c:pt idx="13">
                  <c:v>-4.1018761568336792</c:v>
                </c:pt>
                <c:pt idx="14">
                  <c:v>-10.927241107597638</c:v>
                </c:pt>
                <c:pt idx="15">
                  <c:v>-9.6984189741617435</c:v>
                </c:pt>
                <c:pt idx="16">
                  <c:v>-10.508964430390549</c:v>
                </c:pt>
                <c:pt idx="17">
                  <c:v>-1.7766851142827187</c:v>
                </c:pt>
                <c:pt idx="18">
                  <c:v>-0.97510408844446239</c:v>
                </c:pt>
                <c:pt idx="19">
                  <c:v>-2.6311673294779925</c:v>
                </c:pt>
                <c:pt idx="20">
                  <c:v>-5.4867615313031033</c:v>
                </c:pt>
                <c:pt idx="21">
                  <c:v>-12.839367589664699</c:v>
                </c:pt>
                <c:pt idx="22">
                  <c:v>-9.1352674595713452</c:v>
                </c:pt>
                <c:pt idx="23">
                  <c:v>-1.7620395279605618</c:v>
                </c:pt>
                <c:pt idx="24">
                  <c:v>-7.1478629808468259</c:v>
                </c:pt>
                <c:pt idx="25">
                  <c:v>2.011188403650221</c:v>
                </c:pt>
                <c:pt idx="26">
                  <c:v>-2.2039262218803559</c:v>
                </c:pt>
                <c:pt idx="27">
                  <c:v>-1.8196837948323488</c:v>
                </c:pt>
                <c:pt idx="28">
                  <c:v>-5.9176337297856731</c:v>
                </c:pt>
                <c:pt idx="29">
                  <c:v>-1.254013175986854</c:v>
                </c:pt>
                <c:pt idx="30">
                  <c:v>-0.74581291580014919</c:v>
                </c:pt>
                <c:pt idx="31">
                  <c:v>-3.0540131759868543</c:v>
                </c:pt>
                <c:pt idx="32">
                  <c:v>1.2409486155029539</c:v>
                </c:pt>
                <c:pt idx="33">
                  <c:v>3.8459868240131461</c:v>
                </c:pt>
                <c:pt idx="34">
                  <c:v>10.370708827355688</c:v>
                </c:pt>
                <c:pt idx="35">
                  <c:v>12.043936758966471</c:v>
                </c:pt>
                <c:pt idx="36">
                  <c:v>15.371177866564107</c:v>
                </c:pt>
              </c:numCache>
            </c:numRef>
          </c:val>
          <c:smooth val="0"/>
          <c:extLst>
            <c:ext xmlns:c16="http://schemas.microsoft.com/office/drawing/2014/chart" uri="{C3380CC4-5D6E-409C-BE32-E72D297353CC}">
              <c16:uniqueId val="{00000003-E207-4E5B-8AA5-B1DCF7C9CF33}"/>
            </c:ext>
          </c:extLst>
        </c:ser>
        <c:dLbls>
          <c:showLegendKey val="0"/>
          <c:showVal val="0"/>
          <c:showCatName val="0"/>
          <c:showSerName val="0"/>
          <c:showPercent val="0"/>
          <c:showBubbleSize val="0"/>
        </c:dLbls>
        <c:smooth val="0"/>
        <c:axId val="1289670336"/>
        <c:axId val="1289673696"/>
        <c:extLst>
          <c:ext xmlns:c15="http://schemas.microsoft.com/office/drawing/2012/chart" uri="{02D57815-91ED-43cb-92C2-25804820EDAC}">
            <c15:filteredLineSeries>
              <c15:ser>
                <c:idx val="4"/>
                <c:order val="4"/>
                <c:tx>
                  <c:v>Rate cut</c:v>
                </c:tx>
                <c:spPr>
                  <a:ln w="28575" cap="rnd">
                    <a:solidFill>
                      <a:schemeClr val="tx1"/>
                    </a:solidFill>
                    <a:prstDash val="sysDash"/>
                    <a:round/>
                  </a:ln>
                  <a:effectLst/>
                </c:spPr>
                <c:marker>
                  <c:symbol val="none"/>
                </c:marker>
                <c:dPt>
                  <c:idx val="33"/>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A-E207-4E5B-8AA5-B1DCF7C9CF33}"/>
                    </c:ext>
                  </c:extLst>
                </c:dPt>
                <c:cat>
                  <c:strRef>
                    <c:extLst>
                      <c:ext uri="{02D57815-91ED-43cb-92C2-25804820EDAC}">
                        <c15:formulaRef>
                          <c15:sqref>'D. Chart3'!$A$42:$A$89</c15:sqref>
                        </c15:formulaRef>
                      </c:ext>
                    </c:extLst>
                    <c:strCache>
                      <c:ptCount val="43"/>
                      <c:pt idx="6">
                        <c:v>2022</c:v>
                      </c:pt>
                      <c:pt idx="18">
                        <c:v>2023</c:v>
                      </c:pt>
                      <c:pt idx="30">
                        <c:v>2024</c:v>
                      </c:pt>
                      <c:pt idx="42">
                        <c:v>2025</c:v>
                      </c:pt>
                    </c:strCache>
                  </c:strRef>
                </c:cat>
                <c:val>
                  <c:numRef>
                    <c:extLst>
                      <c:ext uri="{02D57815-91ED-43cb-92C2-25804820EDAC}">
                        <c15:formulaRef>
                          <c15:sqref>'D. Chart3'!$AB$42:$AB$77</c15:sqref>
                        </c15:formulaRef>
                      </c:ext>
                    </c:extLst>
                    <c:numCache>
                      <c:formatCode>General</c:formatCode>
                      <c:ptCount val="36"/>
                      <c:pt idx="32">
                        <c:v>0</c:v>
                      </c:pt>
                      <c:pt idx="33">
                        <c:v>100000</c:v>
                      </c:pt>
                    </c:numCache>
                  </c:numRef>
                </c:val>
                <c:smooth val="0"/>
                <c:extLst>
                  <c:ext xmlns:c16="http://schemas.microsoft.com/office/drawing/2014/chart" uri="{C3380CC4-5D6E-409C-BE32-E72D297353CC}">
                    <c16:uniqueId val="{00000004-E207-4E5B-8AA5-B1DCF7C9CF33}"/>
                  </c:ext>
                </c:extLst>
              </c15:ser>
            </c15:filteredLineSeries>
            <c15:filteredLineSeries>
              <c15:ser>
                <c:idx val="5"/>
                <c:order val="5"/>
                <c:tx>
                  <c:v>Election</c:v>
                </c:tx>
                <c:spPr>
                  <a:ln w="22225" cap="rnd">
                    <a:solidFill>
                      <a:schemeClr val="accent6"/>
                    </a:solidFill>
                    <a:round/>
                  </a:ln>
                  <a:effectLst/>
                </c:spPr>
                <c:marker>
                  <c:symbol val="none"/>
                </c:marker>
                <c:dPt>
                  <c:idx val="34"/>
                  <c:marker>
                    <c:symbol val="none"/>
                  </c:marker>
                  <c:bubble3D val="0"/>
                  <c:spPr>
                    <a:ln w="22225" cap="rnd">
                      <a:solidFill>
                        <a:schemeClr val="tx1"/>
                      </a:solidFill>
                      <a:prstDash val="sysDash"/>
                      <a:round/>
                    </a:ln>
                    <a:effectLst/>
                  </c:spPr>
                  <c:extLst xmlns:c15="http://schemas.microsoft.com/office/drawing/2012/chart">
                    <c:ext xmlns:c16="http://schemas.microsoft.com/office/drawing/2014/chart" uri="{C3380CC4-5D6E-409C-BE32-E72D297353CC}">
                      <c16:uniqueId val="{00000006-E207-4E5B-8AA5-B1DCF7C9CF33}"/>
                    </c:ext>
                  </c:extLst>
                </c:dPt>
                <c:cat>
                  <c:strRef>
                    <c:extLst xmlns:c15="http://schemas.microsoft.com/office/drawing/2012/chart">
                      <c:ext xmlns:c15="http://schemas.microsoft.com/office/drawing/2012/chart" uri="{02D57815-91ED-43cb-92C2-25804820EDAC}">
                        <c15:formulaRef>
                          <c15:sqref>'D. Chart3'!$A$42:$A$89</c15:sqref>
                        </c15:formulaRef>
                      </c:ext>
                    </c:extLst>
                    <c:strCache>
                      <c:ptCount val="43"/>
                      <c:pt idx="6">
                        <c:v>2022</c:v>
                      </c:pt>
                      <c:pt idx="18">
                        <c:v>2023</c:v>
                      </c:pt>
                      <c:pt idx="30">
                        <c:v>2024</c:v>
                      </c:pt>
                      <c:pt idx="42">
                        <c:v>2025</c:v>
                      </c:pt>
                    </c:strCache>
                  </c:strRef>
                </c:cat>
                <c:val>
                  <c:numRef>
                    <c:extLst xmlns:c15="http://schemas.microsoft.com/office/drawing/2012/chart">
                      <c:ext xmlns:c15="http://schemas.microsoft.com/office/drawing/2012/chart" uri="{02D57815-91ED-43cb-92C2-25804820EDAC}">
                        <c15:formulaRef>
                          <c15:sqref>'D. Chart3'!$AC$42:$AC$77</c15:sqref>
                        </c15:formulaRef>
                      </c:ext>
                    </c:extLst>
                    <c:numCache>
                      <c:formatCode>General</c:formatCode>
                      <c:ptCount val="36"/>
                      <c:pt idx="33">
                        <c:v>0</c:v>
                      </c:pt>
                      <c:pt idx="34">
                        <c:v>100000</c:v>
                      </c:pt>
                    </c:numCache>
                  </c:numRef>
                </c:val>
                <c:smooth val="0"/>
                <c:extLst xmlns:c15="http://schemas.microsoft.com/office/drawing/2012/chart">
                  <c:ext xmlns:c16="http://schemas.microsoft.com/office/drawing/2014/chart" uri="{C3380CC4-5D6E-409C-BE32-E72D297353CC}">
                    <c16:uniqueId val="{00000007-E207-4E5B-8AA5-B1DCF7C9CF33}"/>
                  </c:ext>
                </c:extLst>
              </c15:ser>
            </c15:filteredLineSeries>
            <c15:filteredLineSeries>
              <c15:ser>
                <c:idx val="6"/>
                <c:order val="6"/>
                <c:tx>
                  <c:v>rate cut neg</c:v>
                </c:tx>
                <c:spPr>
                  <a:ln w="19050" cap="rnd">
                    <a:solidFill>
                      <a:schemeClr val="tx1"/>
                    </a:solidFill>
                    <a:prstDash val="sysDash"/>
                    <a:round/>
                  </a:ln>
                  <a:effectLst/>
                </c:spPr>
                <c:marker>
                  <c:symbol val="none"/>
                </c:marker>
                <c:cat>
                  <c:strRef>
                    <c:extLst xmlns:c15="http://schemas.microsoft.com/office/drawing/2012/chart">
                      <c:ext xmlns:c15="http://schemas.microsoft.com/office/drawing/2012/chart" uri="{02D57815-91ED-43cb-92C2-25804820EDAC}">
                        <c15:formulaRef>
                          <c15:sqref>'D. Chart3'!$A$42:$A$89</c15:sqref>
                        </c15:formulaRef>
                      </c:ext>
                    </c:extLst>
                    <c:strCache>
                      <c:ptCount val="43"/>
                      <c:pt idx="6">
                        <c:v>2022</c:v>
                      </c:pt>
                      <c:pt idx="18">
                        <c:v>2023</c:v>
                      </c:pt>
                      <c:pt idx="30">
                        <c:v>2024</c:v>
                      </c:pt>
                      <c:pt idx="42">
                        <c:v>2025</c:v>
                      </c:pt>
                    </c:strCache>
                  </c:strRef>
                </c:cat>
                <c:val>
                  <c:numRef>
                    <c:extLst xmlns:c15="http://schemas.microsoft.com/office/drawing/2012/chart">
                      <c:ext xmlns:c15="http://schemas.microsoft.com/office/drawing/2012/chart" uri="{02D57815-91ED-43cb-92C2-25804820EDAC}">
                        <c15:formulaRef>
                          <c15:sqref>'D. Chart3'!$AD$42:$AD$77</c15:sqref>
                        </c15:formulaRef>
                      </c:ext>
                    </c:extLst>
                    <c:numCache>
                      <c:formatCode>General</c:formatCode>
                      <c:ptCount val="36"/>
                      <c:pt idx="32">
                        <c:v>0</c:v>
                      </c:pt>
                      <c:pt idx="33">
                        <c:v>-100000</c:v>
                      </c:pt>
                    </c:numCache>
                  </c:numRef>
                </c:val>
                <c:smooth val="0"/>
                <c:extLst xmlns:c15="http://schemas.microsoft.com/office/drawing/2012/chart">
                  <c:ext xmlns:c16="http://schemas.microsoft.com/office/drawing/2014/chart" uri="{C3380CC4-5D6E-409C-BE32-E72D297353CC}">
                    <c16:uniqueId val="{00000008-E207-4E5B-8AA5-B1DCF7C9CF33}"/>
                  </c:ext>
                </c:extLst>
              </c15:ser>
            </c15:filteredLineSeries>
            <c15:filteredLineSeries>
              <c15:ser>
                <c:idx val="7"/>
                <c:order val="7"/>
                <c:tx>
                  <c:v>election neg</c:v>
                </c:tx>
                <c:spPr>
                  <a:ln w="19050" cap="rnd">
                    <a:solidFill>
                      <a:schemeClr val="tx1"/>
                    </a:solidFill>
                    <a:prstDash val="sysDash"/>
                    <a:round/>
                  </a:ln>
                  <a:effectLst/>
                </c:spPr>
                <c:marker>
                  <c:symbol val="none"/>
                </c:marker>
                <c:cat>
                  <c:strRef>
                    <c:extLst xmlns:c15="http://schemas.microsoft.com/office/drawing/2012/chart">
                      <c:ext xmlns:c15="http://schemas.microsoft.com/office/drawing/2012/chart" uri="{02D57815-91ED-43cb-92C2-25804820EDAC}">
                        <c15:formulaRef>
                          <c15:sqref>'D. Chart3'!$A$42:$A$89</c15:sqref>
                        </c15:formulaRef>
                      </c:ext>
                    </c:extLst>
                    <c:strCache>
                      <c:ptCount val="43"/>
                      <c:pt idx="6">
                        <c:v>2022</c:v>
                      </c:pt>
                      <c:pt idx="18">
                        <c:v>2023</c:v>
                      </c:pt>
                      <c:pt idx="30">
                        <c:v>2024</c:v>
                      </c:pt>
                      <c:pt idx="42">
                        <c:v>2025</c:v>
                      </c:pt>
                    </c:strCache>
                  </c:strRef>
                </c:cat>
                <c:val>
                  <c:numRef>
                    <c:extLst xmlns:c15="http://schemas.microsoft.com/office/drawing/2012/chart">
                      <c:ext xmlns:c15="http://schemas.microsoft.com/office/drawing/2012/chart" uri="{02D57815-91ED-43cb-92C2-25804820EDAC}">
                        <c15:formulaRef>
                          <c15:sqref>'D. Chart3'!$AE$42:$AE$77</c15:sqref>
                        </c15:formulaRef>
                      </c:ext>
                    </c:extLst>
                    <c:numCache>
                      <c:formatCode>General</c:formatCode>
                      <c:ptCount val="36"/>
                      <c:pt idx="33">
                        <c:v>0</c:v>
                      </c:pt>
                      <c:pt idx="34">
                        <c:v>-100000</c:v>
                      </c:pt>
                    </c:numCache>
                  </c:numRef>
                </c:val>
                <c:smooth val="0"/>
                <c:extLst xmlns:c15="http://schemas.microsoft.com/office/drawing/2012/chart">
                  <c:ext xmlns:c16="http://schemas.microsoft.com/office/drawing/2014/chart" uri="{C3380CC4-5D6E-409C-BE32-E72D297353CC}">
                    <c16:uniqueId val="{00000009-E207-4E5B-8AA5-B1DCF7C9CF33}"/>
                  </c:ext>
                </c:extLst>
              </c15:ser>
            </c15:filteredLineSeries>
          </c:ext>
        </c:extLst>
      </c:lineChart>
      <c:catAx>
        <c:axId val="1289670336"/>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3696"/>
        <c:crosses val="autoZero"/>
        <c:auto val="1"/>
        <c:lblAlgn val="ctr"/>
        <c:lblOffset val="100"/>
        <c:tickMarkSkip val="12"/>
        <c:noMultiLvlLbl val="0"/>
      </c:catAx>
      <c:valAx>
        <c:axId val="1289673696"/>
        <c:scaling>
          <c:orientation val="minMax"/>
          <c:max val="60"/>
          <c:min val="-3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0336"/>
        <c:crosses val="autoZero"/>
        <c:crossBetween val="between"/>
      </c:valAx>
      <c:spPr>
        <a:noFill/>
        <a:ln>
          <a:noFill/>
        </a:ln>
        <a:effectLst/>
      </c:spPr>
    </c:plotArea>
    <c:legend>
      <c:legendPos val="r"/>
      <c:layout>
        <c:manualLayout>
          <c:xMode val="edge"/>
          <c:yMode val="edge"/>
          <c:x val="0.37170766893857421"/>
          <c:y val="0.13587698882772398"/>
          <c:w val="0.34746349284072692"/>
          <c:h val="0.1597017944913082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560161907472409E-2"/>
          <c:y val="0.15904376314662794"/>
          <c:w val="0.94004101543475571"/>
          <c:h val="0.5771240297090523"/>
        </c:manualLayout>
      </c:layout>
      <c:barChart>
        <c:barDir val="col"/>
        <c:grouping val="clustered"/>
        <c:varyColors val="0"/>
        <c:ser>
          <c:idx val="1"/>
          <c:order val="1"/>
          <c:tx>
            <c:strRef>
              <c:f>'d. Chart4'!$O$14</c:f>
              <c:strCache>
                <c:ptCount val="1"/>
                <c:pt idx="0">
                  <c:v>Dec. '22</c:v>
                </c:pt>
              </c:strCache>
            </c:strRef>
          </c:tx>
          <c:spPr>
            <a:solidFill>
              <a:schemeClr val="tx2">
                <a:lumMod val="20000"/>
                <a:lumOff val="8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Chart4'!$O$15:$O$25</c15:sqref>
                  </c15:fullRef>
                </c:ext>
              </c:extLst>
              <c:f>'d. Chart4'!$O$15:$O$23</c:f>
              <c:numCache>
                <c:formatCode>General</c:formatCode>
                <c:ptCount val="9"/>
                <c:pt idx="0">
                  <c:v>0</c:v>
                </c:pt>
                <c:pt idx="1">
                  <c:v>36.1</c:v>
                </c:pt>
                <c:pt idx="2">
                  <c:v>54.400000000000006</c:v>
                </c:pt>
                <c:pt idx="3">
                  <c:v>42.9</c:v>
                </c:pt>
                <c:pt idx="4">
                  <c:v>11.1</c:v>
                </c:pt>
                <c:pt idx="5">
                  <c:v>38.299999999999997</c:v>
                </c:pt>
                <c:pt idx="6">
                  <c:v>18.099999999999998</c:v>
                </c:pt>
                <c:pt idx="7">
                  <c:v>31.8</c:v>
                </c:pt>
                <c:pt idx="8">
                  <c:v>22.400000000000002</c:v>
                </c:pt>
              </c:numCache>
            </c:numRef>
          </c:val>
          <c:extLst>
            <c:ext xmlns:c16="http://schemas.microsoft.com/office/drawing/2014/chart" uri="{C3380CC4-5D6E-409C-BE32-E72D297353CC}">
              <c16:uniqueId val="{00000000-15C0-4DB1-AB8C-4DE2A33B818D}"/>
            </c:ext>
          </c:extLst>
        </c:ser>
        <c:ser>
          <c:idx val="3"/>
          <c:order val="3"/>
          <c:tx>
            <c:strRef>
              <c:f>'d. Chart4'!$Q$14</c:f>
              <c:strCache>
                <c:ptCount val="1"/>
                <c:pt idx="0">
                  <c:v>Jun. '23</c:v>
                </c:pt>
              </c:strCache>
            </c:strRef>
          </c:tx>
          <c:spPr>
            <a:solidFill>
              <a:schemeClr val="tx2">
                <a:lumMod val="40000"/>
                <a:lumOff val="6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Chart4'!$Q$15:$Q$25</c15:sqref>
                  </c15:fullRef>
                </c:ext>
              </c:extLst>
              <c:f>'d. Chart4'!$Q$15:$Q$23</c:f>
              <c:numCache>
                <c:formatCode>General</c:formatCode>
                <c:ptCount val="9"/>
                <c:pt idx="0">
                  <c:v>0</c:v>
                </c:pt>
                <c:pt idx="1">
                  <c:v>33.4</c:v>
                </c:pt>
                <c:pt idx="2">
                  <c:v>54.800000000000004</c:v>
                </c:pt>
                <c:pt idx="3">
                  <c:v>39.300000000000004</c:v>
                </c:pt>
                <c:pt idx="4">
                  <c:v>9</c:v>
                </c:pt>
                <c:pt idx="5">
                  <c:v>31.5</c:v>
                </c:pt>
                <c:pt idx="6">
                  <c:v>17.100000000000001</c:v>
                </c:pt>
                <c:pt idx="7">
                  <c:v>35.699999999999996</c:v>
                </c:pt>
                <c:pt idx="8">
                  <c:v>12.1</c:v>
                </c:pt>
              </c:numCache>
            </c:numRef>
          </c:val>
          <c:extLst>
            <c:ext xmlns:c16="http://schemas.microsoft.com/office/drawing/2014/chart" uri="{C3380CC4-5D6E-409C-BE32-E72D297353CC}">
              <c16:uniqueId val="{00000001-15C0-4DB1-AB8C-4DE2A33B818D}"/>
            </c:ext>
          </c:extLst>
        </c:ser>
        <c:ser>
          <c:idx val="4"/>
          <c:order val="4"/>
          <c:tx>
            <c:strRef>
              <c:f>'d. Chart4'!$R$14</c:f>
              <c:strCache>
                <c:ptCount val="1"/>
                <c:pt idx="0">
                  <c:v>Dec. '23</c:v>
                </c:pt>
              </c:strCache>
            </c:strRef>
          </c:tx>
          <c:spPr>
            <a:solidFill>
              <a:schemeClr val="tx2">
                <a:lumMod val="60000"/>
                <a:lumOff val="4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Chart4'!$R$15:$R$25</c15:sqref>
                  </c15:fullRef>
                </c:ext>
              </c:extLst>
              <c:f>'d. Chart4'!$R$15:$R$23</c:f>
              <c:numCache>
                <c:formatCode>General</c:formatCode>
                <c:ptCount val="9"/>
                <c:pt idx="0">
                  <c:v>31.1</c:v>
                </c:pt>
                <c:pt idx="1">
                  <c:v>34.5</c:v>
                </c:pt>
                <c:pt idx="2">
                  <c:v>45.6</c:v>
                </c:pt>
                <c:pt idx="3">
                  <c:v>37.9</c:v>
                </c:pt>
                <c:pt idx="4">
                  <c:v>21.4</c:v>
                </c:pt>
                <c:pt idx="5">
                  <c:v>27.6</c:v>
                </c:pt>
                <c:pt idx="6">
                  <c:v>18.8</c:v>
                </c:pt>
                <c:pt idx="7">
                  <c:v>27.900000000000002</c:v>
                </c:pt>
                <c:pt idx="8">
                  <c:v>9.7000000000000011</c:v>
                </c:pt>
              </c:numCache>
            </c:numRef>
          </c:val>
          <c:extLst>
            <c:ext xmlns:c16="http://schemas.microsoft.com/office/drawing/2014/chart" uri="{C3380CC4-5D6E-409C-BE32-E72D297353CC}">
              <c16:uniqueId val="{00000002-15C0-4DB1-AB8C-4DE2A33B818D}"/>
            </c:ext>
          </c:extLst>
        </c:ser>
        <c:ser>
          <c:idx val="6"/>
          <c:order val="6"/>
          <c:tx>
            <c:strRef>
              <c:f>'d. Chart4'!$T$14</c:f>
              <c:strCache>
                <c:ptCount val="1"/>
                <c:pt idx="0">
                  <c:v>Jun. '24</c:v>
                </c:pt>
              </c:strCache>
            </c:strRef>
          </c:tx>
          <c:spPr>
            <a:solidFill>
              <a:schemeClr val="tx2">
                <a:lumMod val="75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Chart4'!$T$15:$T$25</c15:sqref>
                  </c15:fullRef>
                </c:ext>
              </c:extLst>
              <c:f>'d. Chart4'!$T$15:$T$23</c:f>
              <c:numCache>
                <c:formatCode>General</c:formatCode>
                <c:ptCount val="9"/>
                <c:pt idx="0">
                  <c:v>37.700000000000003</c:v>
                </c:pt>
                <c:pt idx="1">
                  <c:v>34.4</c:v>
                </c:pt>
                <c:pt idx="2">
                  <c:v>44.9</c:v>
                </c:pt>
                <c:pt idx="3">
                  <c:v>33.200000000000003</c:v>
                </c:pt>
                <c:pt idx="4">
                  <c:v>19.8</c:v>
                </c:pt>
                <c:pt idx="5">
                  <c:v>23.400000000000002</c:v>
                </c:pt>
                <c:pt idx="6">
                  <c:v>22.5</c:v>
                </c:pt>
                <c:pt idx="7">
                  <c:v>26.3</c:v>
                </c:pt>
                <c:pt idx="8">
                  <c:v>7.8</c:v>
                </c:pt>
              </c:numCache>
            </c:numRef>
          </c:val>
          <c:extLst>
            <c:ext xmlns:c16="http://schemas.microsoft.com/office/drawing/2014/chart" uri="{C3380CC4-5D6E-409C-BE32-E72D297353CC}">
              <c16:uniqueId val="{00000003-15C0-4DB1-AB8C-4DE2A33B818D}"/>
            </c:ext>
          </c:extLst>
        </c:ser>
        <c:ser>
          <c:idx val="7"/>
          <c:order val="7"/>
          <c:tx>
            <c:strRef>
              <c:f>'d. Chart4'!$U$14</c:f>
              <c:strCache>
                <c:ptCount val="1"/>
                <c:pt idx="0">
                  <c:v>Sep. '24</c:v>
                </c:pt>
              </c:strCache>
            </c:strRef>
          </c:tx>
          <c:spPr>
            <a:solidFill>
              <a:schemeClr val="tx2">
                <a:lumMod val="5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Chart4'!$U$15:$U$25</c15:sqref>
                  </c15:fullRef>
                </c:ext>
              </c:extLst>
              <c:f>'d. Chart4'!$U$15:$U$23</c:f>
              <c:numCache>
                <c:formatCode>General</c:formatCode>
                <c:ptCount val="9"/>
                <c:pt idx="0">
                  <c:v>49.2</c:v>
                </c:pt>
                <c:pt idx="1">
                  <c:v>27.700000000000003</c:v>
                </c:pt>
                <c:pt idx="2">
                  <c:v>47.599999999999994</c:v>
                </c:pt>
                <c:pt idx="3">
                  <c:v>28.9</c:v>
                </c:pt>
                <c:pt idx="4">
                  <c:v>22.5</c:v>
                </c:pt>
                <c:pt idx="5">
                  <c:v>21.2</c:v>
                </c:pt>
                <c:pt idx="6">
                  <c:v>29.9</c:v>
                </c:pt>
                <c:pt idx="7">
                  <c:v>19.3</c:v>
                </c:pt>
                <c:pt idx="8">
                  <c:v>10.299999999999999</c:v>
                </c:pt>
              </c:numCache>
            </c:numRef>
          </c:val>
          <c:extLst>
            <c:ext xmlns:c16="http://schemas.microsoft.com/office/drawing/2014/chart" uri="{C3380CC4-5D6E-409C-BE32-E72D297353CC}">
              <c16:uniqueId val="{00000004-15C0-4DB1-AB8C-4DE2A33B818D}"/>
            </c:ext>
          </c:extLst>
        </c:ser>
        <c:ser>
          <c:idx val="8"/>
          <c:order val="8"/>
          <c:tx>
            <c:strRef>
              <c:f>'d. Chart4'!$V$14</c:f>
              <c:strCache>
                <c:ptCount val="1"/>
                <c:pt idx="0">
                  <c:v>Dec. '24</c:v>
                </c:pt>
              </c:strCache>
            </c:strRef>
          </c:tx>
          <c:spPr>
            <a:solidFill>
              <a:schemeClr val="accent2"/>
            </a:solidFill>
            <a:ln>
              <a:noFill/>
            </a:ln>
            <a:effectLst/>
          </c:spPr>
          <c:invertIfNegative val="0"/>
          <c:dLbls>
            <c:dLbl>
              <c:idx val="0"/>
              <c:layout>
                <c:manualLayout>
                  <c:x val="4.0120361083249992E-3"/>
                  <c:y val="-2.35988200589974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C0-4DB1-AB8C-4DE2A33B818D}"/>
                </c:ext>
              </c:extLst>
            </c:dLbl>
            <c:dLbl>
              <c:idx val="2"/>
              <c:layout>
                <c:manualLayout>
                  <c:x val="2.67469073888331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5C0-4DB1-AB8C-4DE2A33B818D}"/>
                </c:ext>
              </c:extLst>
            </c:dLbl>
            <c:dLbl>
              <c:idx val="6"/>
              <c:layout>
                <c:manualLayout>
                  <c:x val="4.01203610832497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5C0-4DB1-AB8C-4DE2A33B818D}"/>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Chart4'!$V$15:$V$25</c15:sqref>
                  </c15:fullRef>
                </c:ext>
              </c:extLst>
              <c:f>'d. Chart4'!$V$15:$V$23</c:f>
              <c:numCache>
                <c:formatCode>General</c:formatCode>
                <c:ptCount val="9"/>
                <c:pt idx="0">
                  <c:v>36.1</c:v>
                </c:pt>
                <c:pt idx="1">
                  <c:v>35.199999999999996</c:v>
                </c:pt>
                <c:pt idx="2">
                  <c:v>33.700000000000003</c:v>
                </c:pt>
                <c:pt idx="3">
                  <c:v>28.9</c:v>
                </c:pt>
                <c:pt idx="4">
                  <c:v>25</c:v>
                </c:pt>
                <c:pt idx="5">
                  <c:v>24.4</c:v>
                </c:pt>
                <c:pt idx="6">
                  <c:v>22.900000000000002</c:v>
                </c:pt>
                <c:pt idx="7">
                  <c:v>22</c:v>
                </c:pt>
                <c:pt idx="8">
                  <c:v>12</c:v>
                </c:pt>
              </c:numCache>
            </c:numRef>
          </c:val>
          <c:extLst>
            <c:ext xmlns:c16="http://schemas.microsoft.com/office/drawing/2014/chart" uri="{C3380CC4-5D6E-409C-BE32-E72D297353CC}">
              <c16:uniqueId val="{00000005-15C0-4DB1-AB8C-4DE2A33B818D}"/>
            </c:ext>
          </c:extLst>
        </c:ser>
        <c:dLbls>
          <c:showLegendKey val="0"/>
          <c:showVal val="0"/>
          <c:showCatName val="0"/>
          <c:showSerName val="0"/>
          <c:showPercent val="0"/>
          <c:showBubbleSize val="0"/>
        </c:dLbls>
        <c:gapWidth val="219"/>
        <c:overlap val="-27"/>
        <c:axId val="684992959"/>
        <c:axId val="1508982799"/>
        <c:extLst>
          <c:ext xmlns:c15="http://schemas.microsoft.com/office/drawing/2012/chart" uri="{02D57815-91ED-43cb-92C2-25804820EDAC}">
            <c15:filteredBarSeries>
              <c15:ser>
                <c:idx val="0"/>
                <c:order val="0"/>
                <c:tx>
                  <c:strRef>
                    <c:extLst>
                      <c:ext uri="{02D57815-91ED-43cb-92C2-25804820EDAC}">
                        <c15:formulaRef>
                          <c15:sqref>'d. Chart4'!$N$14</c15:sqref>
                        </c15:formulaRef>
                      </c:ext>
                    </c:extLst>
                    <c:strCache>
                      <c:ptCount val="1"/>
                      <c:pt idx="0">
                        <c:v>Sep. '22</c:v>
                      </c:pt>
                    </c:strCache>
                  </c:strRef>
                </c:tx>
                <c:spPr>
                  <a:solidFill>
                    <a:schemeClr val="tx2">
                      <a:lumMod val="20000"/>
                      <a:lumOff val="80000"/>
                    </a:schemeClr>
                  </a:solidFill>
                  <a:ln>
                    <a:noFill/>
                  </a:ln>
                  <a:effectLst/>
                </c:spPr>
                <c:invertIfNegative val="0"/>
                <c:cat>
                  <c:strRef>
                    <c:extLst>
                      <c:ext uri="{02D57815-91ED-43cb-92C2-25804820EDAC}">
                        <c15:fullRef>
                          <c15:sqref>'d. Chart4'!$M$15:$M$25</c15:sqref>
                        </c15:fullRef>
                        <c15:formulaRef>
                          <c15:sqref>'d. Chart4'!$M$15:$M$23</c15:sqref>
                        </c15:formulaRef>
                      </c:ext>
                    </c:extLst>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uri="{02D57815-91ED-43cb-92C2-25804820EDAC}">
                        <c15:fullRef>
                          <c15:sqref>'d. Chart4'!$N$15:$N$25</c15:sqref>
                        </c15:fullRef>
                        <c15:formulaRef>
                          <c15:sqref>'d. Chart4'!$N$15:$N$23</c15:sqref>
                        </c15:formulaRef>
                      </c:ext>
                    </c:extLst>
                    <c:numCache>
                      <c:formatCode>General</c:formatCode>
                      <c:ptCount val="9"/>
                      <c:pt idx="0">
                        <c:v>0</c:v>
                      </c:pt>
                      <c:pt idx="1">
                        <c:v>46.1</c:v>
                      </c:pt>
                      <c:pt idx="2">
                        <c:v>45.800000000000004</c:v>
                      </c:pt>
                      <c:pt idx="3">
                        <c:v>40</c:v>
                      </c:pt>
                      <c:pt idx="4">
                        <c:v>7.6</c:v>
                      </c:pt>
                      <c:pt idx="5">
                        <c:v>46.300000000000004</c:v>
                      </c:pt>
                      <c:pt idx="6">
                        <c:v>21.3</c:v>
                      </c:pt>
                      <c:pt idx="7">
                        <c:v>17.399999999999999</c:v>
                      </c:pt>
                      <c:pt idx="8">
                        <c:v>31.3</c:v>
                      </c:pt>
                    </c:numCache>
                  </c:numRef>
                </c:val>
                <c:extLst>
                  <c:ext xmlns:c16="http://schemas.microsoft.com/office/drawing/2014/chart" uri="{C3380CC4-5D6E-409C-BE32-E72D297353CC}">
                    <c16:uniqueId val="{00000006-15C0-4DB1-AB8C-4DE2A33B818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 Chart4'!$P$14</c15:sqref>
                        </c15:formulaRef>
                      </c:ext>
                    </c:extLst>
                    <c:strCache>
                      <c:ptCount val="1"/>
                      <c:pt idx="0">
                        <c:v>Mar. '23</c:v>
                      </c:pt>
                    </c:strCache>
                  </c:strRef>
                </c:tx>
                <c:spPr>
                  <a:solidFill>
                    <a:schemeClr val="tx2">
                      <a:lumMod val="40000"/>
                      <a:lumOff val="60000"/>
                    </a:schemeClr>
                  </a:solidFill>
                  <a:ln>
                    <a:noFill/>
                  </a:ln>
                  <a:effectLst/>
                </c:spPr>
                <c:invertIfNegative val="0"/>
                <c:cat>
                  <c:strRef>
                    <c:extLst>
                      <c:ext xmlns:c15="http://schemas.microsoft.com/office/drawing/2012/chart" uri="{02D57815-91ED-43cb-92C2-25804820EDAC}">
                        <c15:fullRef>
                          <c15:sqref>'d. Chart4'!$M$15:$M$25</c15:sqref>
                        </c15:fullRef>
                        <c15:formulaRef>
                          <c15:sqref>'d. Chart4'!$M$15:$M$23</c15:sqref>
                        </c15:formulaRef>
                      </c:ext>
                    </c:extLst>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Chart4'!$P$15:$P$25</c15:sqref>
                        </c15:fullRef>
                        <c15:formulaRef>
                          <c15:sqref>'d. Chart4'!$P$15:$P$23</c15:sqref>
                        </c15:formulaRef>
                      </c:ext>
                    </c:extLst>
                    <c:numCache>
                      <c:formatCode>General</c:formatCode>
                      <c:ptCount val="9"/>
                      <c:pt idx="0">
                        <c:v>0</c:v>
                      </c:pt>
                      <c:pt idx="1">
                        <c:v>36.4</c:v>
                      </c:pt>
                      <c:pt idx="2">
                        <c:v>55.600000000000009</c:v>
                      </c:pt>
                      <c:pt idx="3">
                        <c:v>32.200000000000003</c:v>
                      </c:pt>
                      <c:pt idx="4">
                        <c:v>10.6</c:v>
                      </c:pt>
                      <c:pt idx="5">
                        <c:v>34.599999999999994</c:v>
                      </c:pt>
                      <c:pt idx="6">
                        <c:v>15.7</c:v>
                      </c:pt>
                      <c:pt idx="7">
                        <c:v>34</c:v>
                      </c:pt>
                      <c:pt idx="8">
                        <c:v>16.2</c:v>
                      </c:pt>
                    </c:numCache>
                  </c:numRef>
                </c:val>
                <c:extLst xmlns:c15="http://schemas.microsoft.com/office/drawing/2012/chart">
                  <c:ext xmlns:c16="http://schemas.microsoft.com/office/drawing/2014/chart" uri="{C3380CC4-5D6E-409C-BE32-E72D297353CC}">
                    <c16:uniqueId val="{00000007-15C0-4DB1-AB8C-4DE2A33B818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 Chart4'!$S$14</c15:sqref>
                        </c15:formulaRef>
                      </c:ext>
                    </c:extLst>
                    <c:strCache>
                      <c:ptCount val="1"/>
                      <c:pt idx="0">
                        <c:v>Mar. '24</c:v>
                      </c:pt>
                    </c:strCache>
                  </c:strRef>
                </c:tx>
                <c:spPr>
                  <a:solidFill>
                    <a:schemeClr val="tx2">
                      <a:lumMod val="50000"/>
                    </a:schemeClr>
                  </a:solidFill>
                  <a:ln>
                    <a:noFill/>
                  </a:ln>
                  <a:effectLst/>
                </c:spPr>
                <c:invertIfNegative val="0"/>
                <c:cat>
                  <c:strRef>
                    <c:extLst>
                      <c:ext xmlns:c15="http://schemas.microsoft.com/office/drawing/2012/chart" uri="{02D57815-91ED-43cb-92C2-25804820EDAC}">
                        <c15:fullRef>
                          <c15:sqref>'d. Chart4'!$M$15:$M$25</c15:sqref>
                        </c15:fullRef>
                        <c15:formulaRef>
                          <c15:sqref>'d. Chart4'!$M$15:$M$23</c15:sqref>
                        </c15:formulaRef>
                      </c:ext>
                    </c:extLst>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Chart4'!$S$15:$S$25</c15:sqref>
                        </c15:fullRef>
                        <c15:formulaRef>
                          <c15:sqref>'d. Chart4'!$S$15:$S$23</c15:sqref>
                        </c15:formulaRef>
                      </c:ext>
                    </c:extLst>
                    <c:numCache>
                      <c:formatCode>General</c:formatCode>
                      <c:ptCount val="9"/>
                      <c:pt idx="0">
                        <c:v>40.5</c:v>
                      </c:pt>
                      <c:pt idx="1">
                        <c:v>30.2</c:v>
                      </c:pt>
                      <c:pt idx="2">
                        <c:v>42</c:v>
                      </c:pt>
                      <c:pt idx="3">
                        <c:v>34.4</c:v>
                      </c:pt>
                      <c:pt idx="4">
                        <c:v>17.2</c:v>
                      </c:pt>
                      <c:pt idx="5">
                        <c:v>25.4</c:v>
                      </c:pt>
                      <c:pt idx="6">
                        <c:v>24.5</c:v>
                      </c:pt>
                      <c:pt idx="7">
                        <c:v>26.3</c:v>
                      </c:pt>
                      <c:pt idx="8">
                        <c:v>8.5</c:v>
                      </c:pt>
                    </c:numCache>
                  </c:numRef>
                </c:val>
                <c:extLst xmlns:c15="http://schemas.microsoft.com/office/drawing/2012/chart">
                  <c:ext xmlns:c16="http://schemas.microsoft.com/office/drawing/2014/chart" uri="{C3380CC4-5D6E-409C-BE32-E72D297353CC}">
                    <c16:uniqueId val="{00000008-15C0-4DB1-AB8C-4DE2A33B818D}"/>
                  </c:ext>
                </c:extLst>
              </c15:ser>
            </c15:filteredBarSeries>
          </c:ext>
        </c:extLst>
      </c:barChart>
      <c:catAx>
        <c:axId val="68499295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508982799"/>
        <c:crosses val="autoZero"/>
        <c:auto val="1"/>
        <c:lblAlgn val="ctr"/>
        <c:lblOffset val="100"/>
        <c:noMultiLvlLbl val="0"/>
      </c:catAx>
      <c:valAx>
        <c:axId val="1508982799"/>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684992959"/>
        <c:crosses val="autoZero"/>
        <c:crossBetween val="between"/>
      </c:valAx>
      <c:spPr>
        <a:noFill/>
        <a:ln>
          <a:noFill/>
        </a:ln>
        <a:effectLst/>
      </c:spPr>
    </c:plotArea>
    <c:legend>
      <c:legendPos val="b"/>
      <c:layout>
        <c:manualLayout>
          <c:xMode val="edge"/>
          <c:yMode val="edge"/>
          <c:x val="0.3674434993284702"/>
          <c:y val="0.23031946670383016"/>
          <c:w val="0.53092088966110484"/>
          <c:h val="4.562344499836928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CBA64C8-849C-4D77-84F1-154E0151A2FD}">
  <sheetPr>
    <tabColor theme="3" tint="-0.249977111117893"/>
  </sheetPr>
  <sheetViews>
    <sheetView workbookViewId="0"/>
  </sheetViews>
  <pageMargins left="0.25" right="0.25" top="0.25" bottom="2" header="0.3" footer="0.25"/>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B4BC3E-58B7-43F0-B16B-3C0E23316783}">
  <sheetPr>
    <tabColor theme="3" tint="-0.249977111117893"/>
  </sheetPr>
  <sheetViews>
    <sheetView workbookViewId="0"/>
  </sheetViews>
  <pageMargins left="0.25" right="0.25" top="0.25" bottom="2" header="0.3" footer="0.25"/>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9F74552-201F-4909-A5FF-6A972A7FC894}">
  <sheetPr>
    <tabColor theme="3" tint="-0.249977111117893"/>
  </sheetPr>
  <sheetViews>
    <sheetView tabSelected="1" workbookViewId="0"/>
  </sheetViews>
  <pageMargins left="0.25" right="0.25" top="0.25" bottom="2" header="0.3" footer="0.25"/>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9493301-5AF1-4984-A6C5-89BD47CA6F06}">
  <sheetPr>
    <tabColor theme="3" tint="-0.249977111117893"/>
  </sheetPr>
  <sheetViews>
    <sheetView zoomScale="110" workbookViewId="0"/>
  </sheetViews>
  <pageMargins left="0.25" right="0.25" top="0.25" bottom="2" header="0.3" footer="0.25"/>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14230350" cy="8401050"/>
    <xdr:graphicFrame macro="">
      <xdr:nvGraphicFramePr>
        <xdr:cNvPr id="3" name="Chart 1">
          <a:extLst>
            <a:ext uri="{FF2B5EF4-FFF2-40B4-BE49-F238E27FC236}">
              <a16:creationId xmlns:a16="http://schemas.microsoft.com/office/drawing/2014/main" id="{3E30899A-D549-16FA-CD19-73AAE72AAD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0.49357</cdr:x>
      <cdr:y>0</cdr:y>
    </cdr:from>
    <cdr:to>
      <cdr:x>1</cdr:x>
      <cdr:y>0.9986</cdr:y>
    </cdr:to>
    <cdr:graphicFrame macro="">
      <cdr:nvGraphicFramePr>
        <cdr:cNvPr id="2" name="Chart 2">
          <a:extLst xmlns:a="http://schemas.openxmlformats.org/drawingml/2006/main">
            <a:ext uri="{FF2B5EF4-FFF2-40B4-BE49-F238E27FC236}">
              <a16:creationId xmlns:a16="http://schemas.microsoft.com/office/drawing/2014/main" id="{64D7815F-DB8B-9C69-BB55-38B87FBCB885}"/>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0.00402</cdr:x>
      <cdr:y>0.09222</cdr:y>
    </cdr:from>
    <cdr:to>
      <cdr:x>0.2819</cdr:x>
      <cdr:y>0.13832</cdr:y>
    </cdr:to>
    <cdr:sp macro="" textlink="">
      <cdr:nvSpPr>
        <cdr:cNvPr id="3" name="TextBox 2">
          <a:extLst xmlns:a="http://schemas.openxmlformats.org/drawingml/2006/main">
            <a:ext uri="{FF2B5EF4-FFF2-40B4-BE49-F238E27FC236}">
              <a16:creationId xmlns:a16="http://schemas.microsoft.com/office/drawing/2014/main" id="{F05F920A-0A9F-756B-8553-504BDB5A3C69}"/>
            </a:ext>
          </a:extLst>
        </cdr:cNvPr>
        <cdr:cNvSpPr txBox="1"/>
      </cdr:nvSpPr>
      <cdr:spPr>
        <a:xfrm xmlns:a="http://schemas.openxmlformats.org/drawingml/2006/main">
          <a:off x="38100" y="516501"/>
          <a:ext cx="2636220" cy="258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kern="1200">
              <a:latin typeface="Arial" panose="020B0604020202020204" pitchFamily="34" charset="0"/>
              <a:ea typeface="Calibri" panose="020F0502020204030204" pitchFamily="34" charset="0"/>
              <a:cs typeface="Arial" panose="020B0604020202020204" pitchFamily="34" charset="0"/>
            </a:rPr>
            <a:t>A.</a:t>
          </a:r>
          <a:r>
            <a:rPr lang="en-US" sz="1200" b="1" kern="1200" baseline="0">
              <a:latin typeface="Arial" panose="020B0604020202020204" pitchFamily="34" charset="0"/>
              <a:ea typeface="Calibri" panose="020F0502020204030204" pitchFamily="34" charset="0"/>
              <a:cs typeface="Arial" panose="020B0604020202020204" pitchFamily="34" charset="0"/>
            </a:rPr>
            <a:t> Month-over-month growth</a:t>
          </a:r>
        </a:p>
      </cdr:txBody>
    </cdr:sp>
  </cdr:relSizeAnchor>
  <cdr:relSizeAnchor xmlns:cdr="http://schemas.openxmlformats.org/drawingml/2006/chartDrawing">
    <cdr:from>
      <cdr:x>0</cdr:x>
      <cdr:y>0.83806</cdr:y>
    </cdr:from>
    <cdr:to>
      <cdr:x>1</cdr:x>
      <cdr:y>0.96927</cdr:y>
    </cdr:to>
    <cdr:sp macro="" textlink="">
      <cdr:nvSpPr>
        <cdr:cNvPr id="4" name="TextBox 3">
          <a:extLst xmlns:a="http://schemas.openxmlformats.org/drawingml/2006/main">
            <a:ext uri="{FF2B5EF4-FFF2-40B4-BE49-F238E27FC236}">
              <a16:creationId xmlns:a16="http://schemas.microsoft.com/office/drawing/2014/main" id="{6D57438D-B634-95A8-3FCF-BAB3D5DF9907}"/>
            </a:ext>
          </a:extLst>
        </cdr:cNvPr>
        <cdr:cNvSpPr txBox="1"/>
      </cdr:nvSpPr>
      <cdr:spPr>
        <a:xfrm xmlns:a="http://schemas.openxmlformats.org/drawingml/2006/main">
          <a:off x="0" y="4502150"/>
          <a:ext cx="9486900" cy="704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latin typeface="Arial" panose="020B0604020202020204" pitchFamily="34" charset="0"/>
              <a:ea typeface="Calibri" panose="020F0502020204030204" pitchFamily="34" charset="0"/>
              <a:cs typeface="Arial" panose="020B0604020202020204" pitchFamily="34" charset="0"/>
            </a:rPr>
            <a:t>*T</a:t>
          </a:r>
          <a:r>
            <a:rPr lang="en-US" sz="1100" kern="1200" baseline="0">
              <a:latin typeface="Arial" panose="020B0604020202020204" pitchFamily="34" charset="0"/>
              <a:ea typeface="Calibri" panose="020F0502020204030204" pitchFamily="34" charset="0"/>
              <a:cs typeface="Arial" panose="020B0604020202020204" pitchFamily="34" charset="0"/>
            </a:rPr>
            <a:t>hree-month moving average.</a:t>
          </a:r>
        </a:p>
        <a:p xmlns:a="http://schemas.openxmlformats.org/drawingml/2006/main">
          <a:r>
            <a:rPr lang="en-US" sz="1100" kern="1200">
              <a:latin typeface="Arial" panose="020B0604020202020204" pitchFamily="34" charset="0"/>
              <a:ea typeface="Calibri" panose="020F0502020204030204" pitchFamily="34" charset="0"/>
              <a:cs typeface="Arial" panose="020B0604020202020204" pitchFamily="34" charset="0"/>
            </a:rPr>
            <a:t>NOTE: </a:t>
          </a:r>
          <a:r>
            <a:rPr lang="en-US" sz="1100" kern="1200" baseline="0">
              <a:latin typeface="Arial" panose="020B0604020202020204" pitchFamily="34" charset="0"/>
              <a:ea typeface="Calibri" panose="020F0502020204030204" pitchFamily="34" charset="0"/>
              <a:cs typeface="Arial" panose="020B0604020202020204" pitchFamily="34" charset="0"/>
            </a:rPr>
            <a:t>Data are seasonally adjusted and monthly through December 2024.</a:t>
          </a:r>
        </a:p>
        <a:p xmlns:a="http://schemas.openxmlformats.org/drawingml/2006/main">
          <a:r>
            <a:rPr lang="en-US" sz="1100" kern="1200" baseline="0">
              <a:latin typeface="Arial" panose="020B0604020202020204" pitchFamily="34" charset="0"/>
              <a:ea typeface="Calibri" panose="020F0502020204030204" pitchFamily="34" charset="0"/>
              <a:cs typeface="Arial" panose="020B0604020202020204" pitchFamily="34" charset="0"/>
            </a:rPr>
            <a:t>SOURCES: Bureau of Labor Statistics; Texas Workforce Commission; seasonal and other adjustments by the Federal Reserve Bank of Dallas..</a:t>
          </a:r>
          <a:endParaRPr lang="en-US" sz="1100" kern="12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cdr:y>
    </cdr:from>
    <cdr:to>
      <cdr:x>0.54155</cdr:x>
      <cdr:y>0.14032</cdr:y>
    </cdr:to>
    <cdr:sp macro="" textlink="">
      <cdr:nvSpPr>
        <cdr:cNvPr id="5" name="TextBox 4">
          <a:extLst xmlns:a="http://schemas.openxmlformats.org/drawingml/2006/main">
            <a:ext uri="{FF2B5EF4-FFF2-40B4-BE49-F238E27FC236}">
              <a16:creationId xmlns:a16="http://schemas.microsoft.com/office/drawing/2014/main" id="{966FC7D9-B3D8-49E3-14D6-72D1B4157A67}"/>
            </a:ext>
          </a:extLst>
        </cdr:cNvPr>
        <cdr:cNvSpPr txBox="1"/>
      </cdr:nvSpPr>
      <cdr:spPr>
        <a:xfrm xmlns:a="http://schemas.openxmlformats.org/drawingml/2006/main">
          <a:off x="0" y="0"/>
          <a:ext cx="5134841" cy="7533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kern="1200">
              <a:solidFill>
                <a:srgbClr val="2B5280"/>
              </a:solidFill>
            </a:rPr>
            <a:t>Chart</a:t>
          </a:r>
          <a:r>
            <a:rPr lang="en-US" sz="1400" b="1" kern="1200" baseline="0">
              <a:solidFill>
                <a:srgbClr val="2B5280"/>
              </a:solidFill>
            </a:rPr>
            <a:t> 1</a:t>
          </a:r>
        </a:p>
        <a:p xmlns:a="http://schemas.openxmlformats.org/drawingml/2006/main">
          <a:r>
            <a:rPr lang="en-US" sz="1400" b="1" kern="1200" baseline="0">
              <a:solidFill>
                <a:srgbClr val="2B5280"/>
              </a:solidFill>
            </a:rPr>
            <a:t>Texas job growth markedly slows</a:t>
          </a:r>
          <a:endParaRPr lang="en-US" sz="1400" b="1" kern="1200">
            <a:solidFill>
              <a:srgbClr val="2B5280"/>
            </a:solidFill>
          </a:endParaRPr>
        </a:p>
      </cdr:txBody>
    </cdr:sp>
  </cdr:relSizeAnchor>
  <cdr:relSizeAnchor xmlns:cdr="http://schemas.openxmlformats.org/drawingml/2006/chartDrawing">
    <cdr:from>
      <cdr:x>0.73078</cdr:x>
      <cdr:y>0.95444</cdr:y>
    </cdr:from>
    <cdr:to>
      <cdr:x>1</cdr:x>
      <cdr:y>1</cdr:y>
    </cdr:to>
    <cdr:sp macro="" textlink="">
      <cdr:nvSpPr>
        <cdr:cNvPr id="6" name="TextBox 1">
          <a:extLst xmlns:a="http://schemas.openxmlformats.org/drawingml/2006/main">
            <a:ext uri="{FF2B5EF4-FFF2-40B4-BE49-F238E27FC236}">
              <a16:creationId xmlns:a16="http://schemas.microsoft.com/office/drawing/2014/main" id="{882E78B7-4575-13A6-F7EE-FEE7D45A950A}"/>
            </a:ext>
          </a:extLst>
        </cdr:cNvPr>
        <cdr:cNvSpPr txBox="1"/>
      </cdr:nvSpPr>
      <cdr:spPr>
        <a:xfrm xmlns:a="http://schemas.openxmlformats.org/drawingml/2006/main">
          <a:off x="6932837" y="5127372"/>
          <a:ext cx="2554063" cy="244728"/>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kern="1200">
              <a:latin typeface="Montserrat" panose="00000500000000000000" pitchFamily="2" charset="0"/>
            </a:rPr>
            <a:t>Federal</a:t>
          </a:r>
          <a:r>
            <a:rPr lang="en-US" sz="1100" kern="1200" baseline="0">
              <a:latin typeface="Montserrat" panose="00000500000000000000" pitchFamily="2" charset="0"/>
            </a:rPr>
            <a:t> Reserve Bank of Dallas</a:t>
          </a:r>
          <a:endParaRPr lang="en-US" sz="1100" kern="1200">
            <a:latin typeface="Montserrat" panose="00000500000000000000" pitchFamily="2" charset="0"/>
          </a:endParaRPr>
        </a:p>
      </cdr:txBody>
    </cdr:sp>
  </cdr:relSizeAnchor>
  <cdr:relSizeAnchor xmlns:cdr="http://schemas.openxmlformats.org/drawingml/2006/chartDrawing">
    <cdr:from>
      <cdr:x>0.00335</cdr:x>
      <cdr:y>0.13492</cdr:y>
    </cdr:from>
    <cdr:to>
      <cdr:x>0.09973</cdr:x>
      <cdr:y>0.1746</cdr:y>
    </cdr:to>
    <cdr:sp macro="" textlink="">
      <cdr:nvSpPr>
        <cdr:cNvPr id="7" name="TextBox 6">
          <a:extLst xmlns:a="http://schemas.openxmlformats.org/drawingml/2006/main">
            <a:ext uri="{FF2B5EF4-FFF2-40B4-BE49-F238E27FC236}">
              <a16:creationId xmlns:a16="http://schemas.microsoft.com/office/drawing/2014/main" id="{17F62BFB-C1D6-644B-596A-9A0237039EED}"/>
            </a:ext>
          </a:extLst>
        </cdr:cNvPr>
        <cdr:cNvSpPr txBox="1"/>
      </cdr:nvSpPr>
      <cdr:spPr>
        <a:xfrm xmlns:a="http://schemas.openxmlformats.org/drawingml/2006/main">
          <a:off x="31750" y="755650"/>
          <a:ext cx="914400" cy="222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kern="1200"/>
            <a:t>Percent</a:t>
          </a:r>
        </a:p>
      </cdr:txBody>
    </cdr:sp>
  </cdr:relSizeAnchor>
</c:userShapes>
</file>

<file path=xl/drawings/drawing3.xml><?xml version="1.0" encoding="utf-8"?>
<c:userShapes xmlns:c="http://schemas.openxmlformats.org/drawingml/2006/chart">
  <cdr:relSizeAnchor xmlns:cdr="http://schemas.openxmlformats.org/drawingml/2006/chartDrawing">
    <cdr:from>
      <cdr:x>0.40492</cdr:x>
      <cdr:y>0.41494</cdr:y>
    </cdr:from>
    <cdr:to>
      <cdr:x>0.59508</cdr:x>
      <cdr:y>0.58506</cdr:y>
    </cdr:to>
    <cdr:sp macro="" textlink="">
      <cdr:nvSpPr>
        <cdr:cNvPr id="2" name="TextBox 1">
          <a:extLst xmlns:a="http://schemas.openxmlformats.org/drawingml/2006/main">
            <a:ext uri="{FF2B5EF4-FFF2-40B4-BE49-F238E27FC236}">
              <a16:creationId xmlns:a16="http://schemas.microsoft.com/office/drawing/2014/main" id="{5796944F-23D1-79A7-D5BA-8BA62C57B527}"/>
            </a:ext>
          </a:extLst>
        </cdr:cNvPr>
        <cdr:cNvSpPr txBox="1"/>
      </cdr:nvSpPr>
      <cdr:spPr>
        <a:xfrm xmlns:a="http://schemas.openxmlformats.org/drawingml/2006/main">
          <a:off x="1947031" y="2230210"/>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0.03434</cdr:x>
      <cdr:y>0.0949</cdr:y>
    </cdr:from>
    <cdr:to>
      <cdr:x>0.53154</cdr:x>
      <cdr:y>0.13711</cdr:y>
    </cdr:to>
    <cdr:sp macro="" textlink="">
      <cdr:nvSpPr>
        <cdr:cNvPr id="3" name="TextBox 2">
          <a:extLst xmlns:a="http://schemas.openxmlformats.org/drawingml/2006/main">
            <a:ext uri="{FF2B5EF4-FFF2-40B4-BE49-F238E27FC236}">
              <a16:creationId xmlns:a16="http://schemas.microsoft.com/office/drawing/2014/main" id="{4ACD3746-9B0D-D314-2DD7-114083CB6DBD}"/>
            </a:ext>
          </a:extLst>
        </cdr:cNvPr>
        <cdr:cNvSpPr txBox="1"/>
      </cdr:nvSpPr>
      <cdr:spPr>
        <a:xfrm xmlns:a="http://schemas.openxmlformats.org/drawingml/2006/main">
          <a:off x="165002" y="530742"/>
          <a:ext cx="2388773" cy="236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kern="1200">
              <a:latin typeface="Arial" panose="020B0604020202020204" pitchFamily="34" charset="0"/>
              <a:ea typeface="Calibri" panose="020F0502020204030204" pitchFamily="34" charset="0"/>
              <a:cs typeface="Arial" panose="020B0604020202020204" pitchFamily="34" charset="0"/>
            </a:rPr>
            <a:t>B. Year-over-year growth</a:t>
          </a:r>
        </a:p>
      </cdr:txBody>
    </cdr:sp>
  </cdr:relSizeAnchor>
  <cdr:relSizeAnchor xmlns:cdr="http://schemas.openxmlformats.org/drawingml/2006/chartDrawing">
    <cdr:from>
      <cdr:x>0.03517</cdr:x>
      <cdr:y>0.13371</cdr:y>
    </cdr:from>
    <cdr:to>
      <cdr:x>0.22549</cdr:x>
      <cdr:y>0.18366</cdr:y>
    </cdr:to>
    <cdr:sp macro="" textlink="">
      <cdr:nvSpPr>
        <cdr:cNvPr id="4" name="TextBox 3">
          <a:extLst xmlns:a="http://schemas.openxmlformats.org/drawingml/2006/main">
            <a:ext uri="{FF2B5EF4-FFF2-40B4-BE49-F238E27FC236}">
              <a16:creationId xmlns:a16="http://schemas.microsoft.com/office/drawing/2014/main" id="{F0D390BA-23F9-E078-55CC-59342DFD7385}"/>
            </a:ext>
          </a:extLst>
        </cdr:cNvPr>
        <cdr:cNvSpPr txBox="1"/>
      </cdr:nvSpPr>
      <cdr:spPr>
        <a:xfrm xmlns:a="http://schemas.openxmlformats.org/drawingml/2006/main">
          <a:off x="168951" y="747809"/>
          <a:ext cx="914400" cy="279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kern="1200"/>
            <a:t>Percent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14230350" cy="8401050"/>
    <xdr:graphicFrame macro="">
      <xdr:nvGraphicFramePr>
        <xdr:cNvPr id="2" name="Chart 1">
          <a:extLst>
            <a:ext uri="{FF2B5EF4-FFF2-40B4-BE49-F238E27FC236}">
              <a16:creationId xmlns:a16="http://schemas.microsoft.com/office/drawing/2014/main" id="{03EEF028-ACCB-4D1C-8A92-531A9273B7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0.76814</cdr:y>
    </cdr:from>
    <cdr:to>
      <cdr:x>0.99338</cdr:x>
      <cdr:y>1</cdr:y>
    </cdr:to>
    <cdr:sp macro="" textlink="">
      <cdr:nvSpPr>
        <cdr:cNvPr id="8" name="TextBox 7">
          <a:extLst xmlns:a="http://schemas.openxmlformats.org/drawingml/2006/main">
            <a:ext uri="{FF2B5EF4-FFF2-40B4-BE49-F238E27FC236}">
              <a16:creationId xmlns:a16="http://schemas.microsoft.com/office/drawing/2014/main" id="{58AEAFD7-2E6E-7DEB-1271-85454F67DE38}"/>
            </a:ext>
          </a:extLst>
        </cdr:cNvPr>
        <cdr:cNvSpPr txBox="1"/>
      </cdr:nvSpPr>
      <cdr:spPr>
        <a:xfrm xmlns:a="http://schemas.openxmlformats.org/drawingml/2006/main">
          <a:off x="0" y="4133850"/>
          <a:ext cx="9433559" cy="1247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*Seasonally adjusted, three-month moving average.</a:t>
          </a:r>
        </a:p>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NOTES:</a:t>
          </a:r>
          <a:r>
            <a:rPr lang="en-US" sz="1100" baseline="0">
              <a:latin typeface="Arial" panose="020B0604020202020204" pitchFamily="34" charset="0"/>
              <a:ea typeface="Calibri" panose="020F0502020204030204" pitchFamily="34" charset="0"/>
              <a:cs typeface="Arial" panose="020B0604020202020204" pitchFamily="34" charset="0"/>
            </a:rPr>
            <a:t> Texas Business Outlook Surveys (TBOS) employment index is an employment-weighted average of Texas Service Sector Outlook Survey (TSSOS) and Texas Manufacturing Outlook Survey (TMOS) data. TBOS revenue/production index is a state GDP-weighted average of TSSOS and TMOS data. Dashed lines show 15-year averages. Data are through January 2025. </a:t>
          </a:r>
          <a:r>
            <a:rPr lang="en-US" sz="1100">
              <a:effectLst/>
              <a:latin typeface="+mn-lt"/>
              <a:ea typeface="+mn-ea"/>
              <a:cs typeface="+mn-cs"/>
            </a:rPr>
            <a:t>Diffusion indexes are calculated by subtracting the percentage of respondents reporting a decrease from the percentage reporting an increase.</a:t>
          </a:r>
          <a:endParaRPr lang="en-US" sz="1100" baseline="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0.00201</cdr:x>
      <cdr:y>0.09558</cdr:y>
    </cdr:from>
    <cdr:to>
      <cdr:x>0.3605</cdr:x>
      <cdr:y>0.17121</cdr:y>
    </cdr:to>
    <cdr:sp macro="" textlink="">
      <cdr:nvSpPr>
        <cdr:cNvPr id="2" name="TextBox 1">
          <a:extLst xmlns:a="http://schemas.openxmlformats.org/drawingml/2006/main">
            <a:ext uri="{FF2B5EF4-FFF2-40B4-BE49-F238E27FC236}">
              <a16:creationId xmlns:a16="http://schemas.microsoft.com/office/drawing/2014/main" id="{E40FEAE4-65C5-C457-DD2C-8C8D5F277083}"/>
            </a:ext>
          </a:extLst>
        </cdr:cNvPr>
        <cdr:cNvSpPr txBox="1"/>
      </cdr:nvSpPr>
      <cdr:spPr>
        <a:xfrm xmlns:a="http://schemas.openxmlformats.org/drawingml/2006/main">
          <a:off x="19050" y="535315"/>
          <a:ext cx="3400959" cy="4235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Diffusion index*</a:t>
          </a:r>
        </a:p>
      </cdr:txBody>
    </cdr:sp>
  </cdr:relSizeAnchor>
  <cdr:relSizeAnchor xmlns:cdr="http://schemas.openxmlformats.org/drawingml/2006/chartDrawing">
    <cdr:from>
      <cdr:x>0</cdr:x>
      <cdr:y>0</cdr:y>
    </cdr:from>
    <cdr:to>
      <cdr:x>0.97392</cdr:x>
      <cdr:y>0.12774</cdr:y>
    </cdr:to>
    <cdr:sp macro="" textlink="">
      <cdr:nvSpPr>
        <cdr:cNvPr id="3" name="TextBox 2">
          <a:extLst xmlns:a="http://schemas.openxmlformats.org/drawingml/2006/main">
            <a:ext uri="{FF2B5EF4-FFF2-40B4-BE49-F238E27FC236}">
              <a16:creationId xmlns:a16="http://schemas.microsoft.com/office/drawing/2014/main" id="{CC06E09B-4F13-AC6B-041A-0D8DA2532F8D}"/>
            </a:ext>
          </a:extLst>
        </cdr:cNvPr>
        <cdr:cNvSpPr txBox="1"/>
      </cdr:nvSpPr>
      <cdr:spPr>
        <a:xfrm xmlns:a="http://schemas.openxmlformats.org/drawingml/2006/main">
          <a:off x="0" y="0"/>
          <a:ext cx="9239482" cy="7154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US" sz="1400" b="1" i="0" baseline="0">
              <a:solidFill>
                <a:srgbClr val="2B5280"/>
              </a:solidFill>
              <a:effectLst/>
              <a:latin typeface="+mn-lt"/>
              <a:ea typeface="+mn-ea"/>
              <a:cs typeface="+mn-cs"/>
            </a:rPr>
            <a:t>Chart 2</a:t>
          </a:r>
          <a:endParaRPr lang="en-US" sz="1400">
            <a:solidFill>
              <a:srgbClr val="2B5280"/>
            </a:solidFill>
            <a:effectLst/>
          </a:endParaRPr>
        </a:p>
        <a:p xmlns:a="http://schemas.openxmlformats.org/drawingml/2006/main">
          <a:pPr rtl="0"/>
          <a:r>
            <a:rPr lang="en-US" sz="1400" b="1" i="0" baseline="0">
              <a:solidFill>
                <a:srgbClr val="2B5280"/>
              </a:solidFill>
              <a:effectLst/>
              <a:latin typeface="+mn-lt"/>
              <a:ea typeface="+mn-ea"/>
              <a:cs typeface="+mn-cs"/>
            </a:rPr>
            <a:t>Texas Business Outlook Surveys suggest weak job growth; output growth rises to trend rate</a:t>
          </a:r>
          <a:endParaRPr lang="en-US" sz="1400">
            <a:solidFill>
              <a:srgbClr val="2B5280"/>
            </a:solidFill>
            <a:effectLst/>
          </a:endParaRPr>
        </a:p>
        <a:p xmlns:a="http://schemas.openxmlformats.org/drawingml/2006/main">
          <a:endParaRPr lang="en-US" sz="1400" kern="1200">
            <a:solidFill>
              <a:srgbClr val="2B5280"/>
            </a:solidFill>
          </a:endParaRPr>
        </a:p>
      </cdr:txBody>
    </cdr:sp>
  </cdr:relSizeAnchor>
  <cdr:relSizeAnchor xmlns:cdr="http://schemas.openxmlformats.org/drawingml/2006/chartDrawing">
    <cdr:from>
      <cdr:x>0.73078</cdr:x>
      <cdr:y>0.89887</cdr:y>
    </cdr:from>
    <cdr:to>
      <cdr:x>1</cdr:x>
      <cdr:y>1</cdr:y>
    </cdr:to>
    <cdr:sp macro="" textlink="">
      <cdr:nvSpPr>
        <cdr:cNvPr id="4" name="TextBox 3">
          <a:extLst xmlns:a="http://schemas.openxmlformats.org/drawingml/2006/main">
            <a:ext uri="{FF2B5EF4-FFF2-40B4-BE49-F238E27FC236}">
              <a16:creationId xmlns:a16="http://schemas.microsoft.com/office/drawing/2014/main" id="{D40160C1-23E9-8694-65BD-E7A25DCD11BF}"/>
            </a:ext>
          </a:extLst>
        </cdr:cNvPr>
        <cdr:cNvSpPr txBox="1"/>
      </cdr:nvSpPr>
      <cdr:spPr>
        <a:xfrm xmlns:a="http://schemas.openxmlformats.org/drawingml/2006/main">
          <a:off x="6929005" y="4825711"/>
          <a:ext cx="2552700" cy="54292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kern="1200">
              <a:latin typeface="Montserrat" panose="00000500000000000000" pitchFamily="2" charset="0"/>
            </a:rPr>
            <a:t>Federal</a:t>
          </a:r>
          <a:r>
            <a:rPr lang="en-US" sz="1100" kern="1200" baseline="0">
              <a:latin typeface="Montserrat" panose="00000500000000000000" pitchFamily="2" charset="0"/>
            </a:rPr>
            <a:t> Reserve Bank of Dallas</a:t>
          </a:r>
          <a:endParaRPr lang="en-US" sz="1100" kern="1200">
            <a:latin typeface="Montserrat" panose="00000500000000000000" pitchFamily="2" charset="0"/>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14230350" cy="8401050"/>
    <xdr:graphicFrame macro="">
      <xdr:nvGraphicFramePr>
        <xdr:cNvPr id="2" name="Chart 1">
          <a:extLst>
            <a:ext uri="{FF2B5EF4-FFF2-40B4-BE49-F238E27FC236}">
              <a16:creationId xmlns:a16="http://schemas.microsoft.com/office/drawing/2014/main" id="{7B2BB75A-86B3-E769-F36A-8FC82C6AC6C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0.00808</cdr:x>
      <cdr:y>0.86147</cdr:y>
    </cdr:from>
    <cdr:to>
      <cdr:x>0.97727</cdr:x>
      <cdr:y>0.9857</cdr:y>
    </cdr:to>
    <cdr:sp macro="" textlink="">
      <cdr:nvSpPr>
        <cdr:cNvPr id="2" name="TextBox 1">
          <a:extLst xmlns:a="http://schemas.openxmlformats.org/drawingml/2006/main">
            <a:ext uri="{FF2B5EF4-FFF2-40B4-BE49-F238E27FC236}">
              <a16:creationId xmlns:a16="http://schemas.microsoft.com/office/drawing/2014/main" id="{028DC35A-E189-2AEC-6D94-C70B6740EA38}"/>
            </a:ext>
          </a:extLst>
        </cdr:cNvPr>
        <cdr:cNvSpPr txBox="1"/>
      </cdr:nvSpPr>
      <cdr:spPr>
        <a:xfrm xmlns:a="http://schemas.openxmlformats.org/drawingml/2006/main">
          <a:off x="76638" y="4631121"/>
          <a:ext cx="9196552" cy="6678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0.80176</cdr:y>
    </cdr:from>
    <cdr:to>
      <cdr:x>1</cdr:x>
      <cdr:y>0.99291</cdr:y>
    </cdr:to>
    <cdr:sp macro="" textlink="">
      <cdr:nvSpPr>
        <cdr:cNvPr id="3" name="TextBox 2">
          <a:extLst xmlns:a="http://schemas.openxmlformats.org/drawingml/2006/main">
            <a:ext uri="{FF2B5EF4-FFF2-40B4-BE49-F238E27FC236}">
              <a16:creationId xmlns:a16="http://schemas.microsoft.com/office/drawing/2014/main" id="{FFD758A6-51FF-2C96-51C6-B0E11E64B20F}"/>
            </a:ext>
          </a:extLst>
        </cdr:cNvPr>
        <cdr:cNvSpPr txBox="1"/>
      </cdr:nvSpPr>
      <cdr:spPr>
        <a:xfrm xmlns:a="http://schemas.openxmlformats.org/drawingml/2006/main">
          <a:off x="0" y="4307123"/>
          <a:ext cx="9486900" cy="10268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*Seasonally adjusted, three-month moving average.</a:t>
          </a: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NOTES: Texas Business Outlook Surveys (TBOS) indexes are state GDP-weighted averages of Texas Service Sector Outlook Survey and Texas Manufacturing Outlook Survey data. Data are through January 2025. </a:t>
          </a:r>
          <a:r>
            <a:rPr lang="en-US" sz="1100">
              <a:effectLst/>
              <a:latin typeface="+mn-lt"/>
              <a:ea typeface="+mn-ea"/>
              <a:cs typeface="+mn-cs"/>
            </a:rPr>
            <a:t>Diffusion indexes are calculated by subtracting the percentage of respondents reporting a decrease from the percentage reporting an increase.</a:t>
          </a:r>
          <a:endParaRPr lang="en-US" sz="1100" baseline="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0.00669</cdr:x>
      <cdr:y>0.00531</cdr:y>
    </cdr:from>
    <cdr:to>
      <cdr:x>0.62788</cdr:x>
      <cdr:y>0.11327</cdr:y>
    </cdr:to>
    <cdr:sp macro="" textlink="">
      <cdr:nvSpPr>
        <cdr:cNvPr id="4" name="TextBox 3">
          <a:extLst xmlns:a="http://schemas.openxmlformats.org/drawingml/2006/main">
            <a:ext uri="{FF2B5EF4-FFF2-40B4-BE49-F238E27FC236}">
              <a16:creationId xmlns:a16="http://schemas.microsoft.com/office/drawing/2014/main" id="{C7E20350-3D9E-44C3-B996-91C159D81585}"/>
            </a:ext>
          </a:extLst>
        </cdr:cNvPr>
        <cdr:cNvSpPr txBox="1"/>
      </cdr:nvSpPr>
      <cdr:spPr>
        <a:xfrm xmlns:a="http://schemas.openxmlformats.org/drawingml/2006/main">
          <a:off x="63500" y="28526"/>
          <a:ext cx="5893135" cy="579972"/>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r>
            <a:rPr lang="en-US" sz="1400" b="1" kern="1200">
              <a:solidFill>
                <a:srgbClr val="2B5280"/>
              </a:solidFill>
            </a:rPr>
            <a:t>Chart 3</a:t>
          </a:r>
        </a:p>
        <a:p xmlns:a="http://schemas.openxmlformats.org/drawingml/2006/main">
          <a:r>
            <a:rPr lang="en-US" sz="1400" b="1" kern="1200">
              <a:solidFill>
                <a:srgbClr val="2B5280"/>
              </a:solidFill>
            </a:rPr>
            <a:t>Texas business</a:t>
          </a:r>
          <a:r>
            <a:rPr lang="en-US" sz="1400" b="1" kern="1200" baseline="0">
              <a:solidFill>
                <a:srgbClr val="2B5280"/>
              </a:solidFill>
            </a:rPr>
            <a:t> survey respondents</a:t>
          </a:r>
          <a:r>
            <a:rPr lang="en-US" sz="1400" b="1" kern="1200">
              <a:solidFill>
                <a:srgbClr val="2B5280"/>
              </a:solidFill>
            </a:rPr>
            <a:t> report</a:t>
          </a:r>
          <a:r>
            <a:rPr lang="en-US" sz="1400" b="1" kern="1200" baseline="0">
              <a:solidFill>
                <a:srgbClr val="2B5280"/>
              </a:solidFill>
            </a:rPr>
            <a:t> improved outlook</a:t>
          </a:r>
          <a:endParaRPr lang="en-US" sz="1400" b="1" kern="1200">
            <a:solidFill>
              <a:srgbClr val="2B5280"/>
            </a:solidFill>
          </a:endParaRPr>
        </a:p>
      </cdr:txBody>
    </cdr:sp>
  </cdr:relSizeAnchor>
  <cdr:relSizeAnchor xmlns:cdr="http://schemas.openxmlformats.org/drawingml/2006/chartDrawing">
    <cdr:from>
      <cdr:x>0</cdr:x>
      <cdr:y>0.1056</cdr:y>
    </cdr:from>
    <cdr:to>
      <cdr:x>0.25176</cdr:x>
      <cdr:y>0.19056</cdr:y>
    </cdr:to>
    <cdr:sp macro="" textlink="">
      <cdr:nvSpPr>
        <cdr:cNvPr id="5" name="TextBox 4">
          <a:extLst xmlns:a="http://schemas.openxmlformats.org/drawingml/2006/main">
            <a:ext uri="{FF2B5EF4-FFF2-40B4-BE49-F238E27FC236}">
              <a16:creationId xmlns:a16="http://schemas.microsoft.com/office/drawing/2014/main" id="{CBE00761-8F9D-992B-4275-42D1CAD02B31}"/>
            </a:ext>
          </a:extLst>
        </cdr:cNvPr>
        <cdr:cNvSpPr txBox="1"/>
      </cdr:nvSpPr>
      <cdr:spPr>
        <a:xfrm xmlns:a="http://schemas.openxmlformats.org/drawingml/2006/main">
          <a:off x="0" y="567272"/>
          <a:ext cx="2388422" cy="4564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t>Diffusion index*</a:t>
          </a:r>
        </a:p>
      </cdr:txBody>
    </cdr:sp>
  </cdr:relSizeAnchor>
  <cdr:relSizeAnchor xmlns:cdr="http://schemas.openxmlformats.org/drawingml/2006/chartDrawing">
    <cdr:from>
      <cdr:x>0.73119</cdr:x>
      <cdr:y>0.89912</cdr:y>
    </cdr:from>
    <cdr:to>
      <cdr:x>1</cdr:x>
      <cdr:y>1</cdr:y>
    </cdr:to>
    <cdr:sp macro="" textlink="">
      <cdr:nvSpPr>
        <cdr:cNvPr id="8" name="TextBox 1">
          <a:extLst xmlns:a="http://schemas.openxmlformats.org/drawingml/2006/main">
            <a:ext uri="{FF2B5EF4-FFF2-40B4-BE49-F238E27FC236}">
              <a16:creationId xmlns:a16="http://schemas.microsoft.com/office/drawing/2014/main" id="{AACCAA5B-1670-AA42-B11C-F789F60C5417}"/>
            </a:ext>
          </a:extLst>
        </cdr:cNvPr>
        <cdr:cNvSpPr txBox="1"/>
      </cdr:nvSpPr>
      <cdr:spPr>
        <a:xfrm xmlns:a="http://schemas.openxmlformats.org/drawingml/2006/main">
          <a:off x="6943725" y="4838700"/>
          <a:ext cx="2552700" cy="54292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kern="1200">
              <a:latin typeface="Montserrat" panose="00000500000000000000" pitchFamily="2" charset="0"/>
            </a:rPr>
            <a:t>Federal</a:t>
          </a:r>
          <a:r>
            <a:rPr lang="en-US" sz="1100" kern="1200" baseline="0">
              <a:latin typeface="Montserrat" panose="00000500000000000000" pitchFamily="2" charset="0"/>
            </a:rPr>
            <a:t> Reserve Bank of Dallas</a:t>
          </a:r>
          <a:endParaRPr lang="en-US" sz="1100" kern="1200">
            <a:latin typeface="Montserrat" panose="00000500000000000000" pitchFamily="2"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481705" cy="5602432"/>
    <xdr:graphicFrame macro="">
      <xdr:nvGraphicFramePr>
        <xdr:cNvPr id="5" name="Chart 1">
          <a:extLst>
            <a:ext uri="{FF2B5EF4-FFF2-40B4-BE49-F238E27FC236}">
              <a16:creationId xmlns:a16="http://schemas.microsoft.com/office/drawing/2014/main" id="{EEC009AF-90E2-3269-C310-6946F3FBCF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0.08865</cdr:y>
    </cdr:from>
    <cdr:to>
      <cdr:x>0.4408</cdr:x>
      <cdr:y>0.174</cdr:y>
    </cdr:to>
    <cdr:sp macro="" textlink="">
      <cdr:nvSpPr>
        <cdr:cNvPr id="2" name="TextBox 1">
          <a:extLst xmlns:a="http://schemas.openxmlformats.org/drawingml/2006/main">
            <a:ext uri="{FF2B5EF4-FFF2-40B4-BE49-F238E27FC236}">
              <a16:creationId xmlns:a16="http://schemas.microsoft.com/office/drawing/2014/main" id="{EDB5302B-16BB-D1C0-298C-61EC94A0B016}"/>
            </a:ext>
          </a:extLst>
        </cdr:cNvPr>
        <cdr:cNvSpPr txBox="1"/>
      </cdr:nvSpPr>
      <cdr:spPr>
        <a:xfrm xmlns:a="http://schemas.openxmlformats.org/drawingml/2006/main">
          <a:off x="0" y="476244"/>
          <a:ext cx="4181826" cy="458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Percent, </a:t>
          </a:r>
          <a:r>
            <a:rPr lang="en-US" sz="1200" baseline="0">
              <a:latin typeface="Arial" panose="020B0604020202020204" pitchFamily="34" charset="0"/>
              <a:ea typeface="Calibri" panose="020F0502020204030204" pitchFamily="34" charset="0"/>
              <a:cs typeface="Arial" panose="020B0604020202020204" pitchFamily="34" charset="0"/>
            </a:rPr>
            <a:t>cited as top-three concern</a:t>
          </a:r>
          <a:endParaRPr lang="en-US" sz="12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0.11173</cdr:y>
    </cdr:to>
    <cdr:sp macro="" textlink="">
      <cdr:nvSpPr>
        <cdr:cNvPr id="3" name="TextBox 1">
          <a:extLst xmlns:a="http://schemas.openxmlformats.org/drawingml/2006/main">
            <a:ext uri="{FF2B5EF4-FFF2-40B4-BE49-F238E27FC236}">
              <a16:creationId xmlns:a16="http://schemas.microsoft.com/office/drawing/2014/main" id="{97CC47B9-C389-6680-EB14-86AB5B0CD25E}"/>
            </a:ext>
          </a:extLst>
        </cdr:cNvPr>
        <cdr:cNvSpPr txBox="1"/>
      </cdr:nvSpPr>
      <cdr:spPr>
        <a:xfrm xmlns:a="http://schemas.openxmlformats.org/drawingml/2006/main">
          <a:off x="0" y="0"/>
          <a:ext cx="9486900" cy="60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2B5280"/>
              </a:solidFill>
              <a:latin typeface="Arial" panose="020B0604020202020204" pitchFamily="34" charset="0"/>
              <a:ea typeface="Calibri" panose="020F0502020204030204" pitchFamily="34" charset="0"/>
              <a:cs typeface="Arial" panose="020B0604020202020204" pitchFamily="34" charset="0"/>
            </a:rPr>
            <a:t>Chart 4</a:t>
          </a:r>
        </a:p>
        <a:p xmlns:a="http://schemas.openxmlformats.org/drawingml/2006/main">
          <a:pPr algn="l"/>
          <a:r>
            <a:rPr lang="en-US" sz="1400" b="1">
              <a:solidFill>
                <a:srgbClr val="2B5280"/>
              </a:solidFill>
              <a:latin typeface="Arial" panose="020B0604020202020204" pitchFamily="34" charset="0"/>
              <a:ea typeface="Calibri" panose="020F0502020204030204" pitchFamily="34" charset="0"/>
              <a:cs typeface="Arial" panose="020B0604020202020204" pitchFamily="34" charset="0"/>
            </a:rPr>
            <a:t>Inflation a top outlook concern</a:t>
          </a:r>
          <a:r>
            <a:rPr lang="en-US" sz="1400" b="1" baseline="0">
              <a:solidFill>
                <a:srgbClr val="2B5280"/>
              </a:solidFill>
              <a:latin typeface="Arial" panose="020B0604020202020204" pitchFamily="34" charset="0"/>
              <a:ea typeface="Calibri" panose="020F0502020204030204" pitchFamily="34" charset="0"/>
              <a:cs typeface="Arial" panose="020B0604020202020204" pitchFamily="34" charset="0"/>
            </a:rPr>
            <a:t> among Texas businesses</a:t>
          </a:r>
          <a:endParaRPr lang="en-US" sz="1400" b="1">
            <a:solidFill>
              <a:srgbClr val="2B5280"/>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0.85807</cdr:y>
    </cdr:from>
    <cdr:to>
      <cdr:x>1</cdr:x>
      <cdr:y>0.99046</cdr:y>
    </cdr:to>
    <cdr:sp macro="" textlink="">
      <cdr:nvSpPr>
        <cdr:cNvPr id="4" name="TextBox 3">
          <a:extLst xmlns:a="http://schemas.openxmlformats.org/drawingml/2006/main">
            <a:ext uri="{FF2B5EF4-FFF2-40B4-BE49-F238E27FC236}">
              <a16:creationId xmlns:a16="http://schemas.microsoft.com/office/drawing/2014/main" id="{298DE58C-90E4-334F-A8B6-7827DDE8C449}"/>
            </a:ext>
          </a:extLst>
        </cdr:cNvPr>
        <cdr:cNvSpPr txBox="1"/>
      </cdr:nvSpPr>
      <cdr:spPr>
        <a:xfrm xmlns:a="http://schemas.openxmlformats.org/drawingml/2006/main">
          <a:off x="0" y="4805795"/>
          <a:ext cx="9486900" cy="741464"/>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ea typeface="Calibri" panose="020F0502020204030204" pitchFamily="34" charset="0"/>
              <a:cs typeface="Arial" panose="020B0604020202020204" pitchFamily="34" charset="0"/>
            </a:rPr>
            <a:t>NOTES: Firms</a:t>
          </a:r>
          <a:r>
            <a:rPr lang="en-US" sz="1100" baseline="0">
              <a:latin typeface="Arial" panose="020B0604020202020204" pitchFamily="34" charset="0"/>
              <a:ea typeface="Calibri" panose="020F0502020204030204" pitchFamily="34" charset="0"/>
              <a:cs typeface="Arial" panose="020B0604020202020204" pitchFamily="34" charset="0"/>
            </a:rPr>
            <a:t> were asked, "What are the primary concerns around your firm's outlook over the next six months, if any?" and could select up to three concerns. N = 311 in December 2024. Domestic policy uncertainty was added as a response choice in December 2023.</a:t>
          </a:r>
        </a:p>
        <a:p xmlns:a="http://schemas.openxmlformats.org/drawingml/2006/main">
          <a:pPr algn="l"/>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p>
        <a:p xmlns:a="http://schemas.openxmlformats.org/drawingml/2006/main">
          <a:pPr algn="l"/>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0.68405</cdr:x>
      <cdr:y>0.95863</cdr:y>
    </cdr:from>
    <cdr:to>
      <cdr:x>1</cdr:x>
      <cdr:y>1</cdr:y>
    </cdr:to>
    <cdr:sp macro="" textlink="">
      <cdr:nvSpPr>
        <cdr:cNvPr id="5" name="TextBox 4">
          <a:extLst xmlns:a="http://schemas.openxmlformats.org/drawingml/2006/main">
            <a:ext uri="{FF2B5EF4-FFF2-40B4-BE49-F238E27FC236}">
              <a16:creationId xmlns:a16="http://schemas.microsoft.com/office/drawing/2014/main" id="{90E2C7D0-3C6F-7E36-B02A-54360B82C5EB}"/>
            </a:ext>
          </a:extLst>
        </cdr:cNvPr>
        <cdr:cNvSpPr txBox="1"/>
      </cdr:nvSpPr>
      <cdr:spPr>
        <a:xfrm xmlns:a="http://schemas.openxmlformats.org/drawingml/2006/main">
          <a:off x="6489514" y="5149850"/>
          <a:ext cx="2997386" cy="22225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kern="1200">
              <a:latin typeface="Montserrat" panose="00000500000000000000" pitchFamily="2" charset="0"/>
            </a:rPr>
            <a:t>Federal Reserve Bank</a:t>
          </a:r>
          <a:r>
            <a:rPr lang="en-US" sz="1100" kern="1200" baseline="0">
              <a:latin typeface="Montserrat" panose="00000500000000000000" pitchFamily="2" charset="0"/>
            </a:rPr>
            <a:t> of Dallas</a:t>
          </a:r>
          <a:endParaRPr lang="en-US" sz="1100" kern="1200">
            <a:latin typeface="Montserrat" panose="00000500000000000000" pitchFamily="2"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Chart1"/>
    </sheetNames>
    <sheetDataSet>
      <sheetData sheetId="0" refreshError="1"/>
    </sheetDataSet>
  </externalBook>
</externalLink>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SEMPS@SURVEY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08B0A-6EE1-446D-8B87-EE43E26ABFBA}">
  <sheetPr>
    <tabColor theme="6" tint="-0.249977111117893"/>
  </sheetPr>
  <dimension ref="A2:H208"/>
  <sheetViews>
    <sheetView topLeftCell="A161" workbookViewId="0">
      <selection activeCell="I196" sqref="I196"/>
    </sheetView>
  </sheetViews>
  <sheetFormatPr defaultRowHeight="14" x14ac:dyDescent="0.3"/>
  <sheetData>
    <row r="2" spans="1:8" x14ac:dyDescent="0.3">
      <c r="B2" s="1" t="s">
        <v>0</v>
      </c>
      <c r="C2" t="s">
        <v>1</v>
      </c>
      <c r="D2" t="s">
        <v>2</v>
      </c>
      <c r="E2" t="s">
        <v>3</v>
      </c>
    </row>
    <row r="3" spans="1:8" x14ac:dyDescent="0.3">
      <c r="B3" t="s">
        <v>4</v>
      </c>
      <c r="C3" t="s">
        <v>5</v>
      </c>
      <c r="D3" t="s">
        <v>6</v>
      </c>
      <c r="E3" t="s">
        <v>7</v>
      </c>
    </row>
    <row r="4" spans="1:8" x14ac:dyDescent="0.3">
      <c r="B4" t="s">
        <v>8</v>
      </c>
    </row>
    <row r="5" spans="1:8" x14ac:dyDescent="0.3">
      <c r="A5" t="str">
        <f>IF(RIGHT(B5,1)="6",LEFT(B5,4),"")</f>
        <v/>
      </c>
      <c r="B5" t="s">
        <v>9</v>
      </c>
      <c r="C5" s="2">
        <v>-6.1627066328930225</v>
      </c>
      <c r="D5" s="2">
        <v>-3.6475481569467001</v>
      </c>
      <c r="E5" s="2">
        <v>-0.32597936049054699</v>
      </c>
      <c r="F5" s="2">
        <f>AVERAGE(C$5:C$195)</f>
        <v>2.2613016301231359</v>
      </c>
      <c r="G5" s="2">
        <v>2</v>
      </c>
      <c r="H5" s="2">
        <v>2</v>
      </c>
    </row>
    <row r="6" spans="1:8" x14ac:dyDescent="0.3">
      <c r="A6" t="str">
        <f t="shared" ref="A6:A69" si="0">IF(RIGHT(B6,1)="6",LEFT(B6,4),"")</f>
        <v/>
      </c>
      <c r="B6" t="s">
        <v>10</v>
      </c>
      <c r="C6" s="2">
        <v>-7.0160888525364502</v>
      </c>
      <c r="D6" s="2">
        <v>-5.2681038969152914</v>
      </c>
      <c r="E6" s="2">
        <v>-1.2660813184149355</v>
      </c>
      <c r="F6" s="2">
        <f t="shared" ref="F6:F64" si="1">AVERAGE(C$5:C$195)</f>
        <v>2.2613016301231359</v>
      </c>
      <c r="G6" s="2">
        <v>2</v>
      </c>
      <c r="H6" s="2">
        <v>2</v>
      </c>
    </row>
    <row r="7" spans="1:8" x14ac:dyDescent="0.3">
      <c r="A7" t="str">
        <f t="shared" si="0"/>
        <v/>
      </c>
      <c r="B7" t="s">
        <v>11</v>
      </c>
      <c r="C7" s="2">
        <v>-6.546271233343715</v>
      </c>
      <c r="D7" s="2">
        <v>-6.5750222395910614</v>
      </c>
      <c r="E7" s="2">
        <v>-1.7281422301603677</v>
      </c>
      <c r="F7" s="2">
        <f t="shared" si="1"/>
        <v>2.2613016301231359</v>
      </c>
      <c r="G7" s="2">
        <v>2</v>
      </c>
      <c r="H7" s="2">
        <v>2</v>
      </c>
    </row>
    <row r="8" spans="1:8" x14ac:dyDescent="0.3">
      <c r="A8" t="str">
        <f t="shared" si="0"/>
        <v/>
      </c>
      <c r="B8" t="s">
        <v>12</v>
      </c>
      <c r="C8" s="2">
        <v>-6.4329351773932286</v>
      </c>
      <c r="D8" s="2">
        <v>-6.6650984210911313</v>
      </c>
      <c r="E8" s="2">
        <v>-2.4237999950568523</v>
      </c>
      <c r="F8" s="2">
        <f t="shared" si="1"/>
        <v>2.2613016301231359</v>
      </c>
      <c r="G8" s="2">
        <v>2</v>
      </c>
      <c r="H8" s="2">
        <v>2</v>
      </c>
    </row>
    <row r="9" spans="1:8" x14ac:dyDescent="0.3">
      <c r="A9" t="str">
        <f t="shared" si="0"/>
        <v/>
      </c>
      <c r="B9" t="s">
        <v>13</v>
      </c>
      <c r="C9" s="2">
        <v>-3.4182123487959681</v>
      </c>
      <c r="D9" s="2">
        <v>-5.4658062531776368</v>
      </c>
      <c r="E9" s="2">
        <v>-2.8521537653688145</v>
      </c>
      <c r="F9" s="2">
        <f t="shared" si="1"/>
        <v>2.2613016301231359</v>
      </c>
      <c r="G9" s="2">
        <v>2</v>
      </c>
      <c r="H9" s="2">
        <v>2</v>
      </c>
    </row>
    <row r="10" spans="1:8" x14ac:dyDescent="0.3">
      <c r="A10" t="str">
        <f t="shared" si="0"/>
        <v>2009</v>
      </c>
      <c r="B10" t="s">
        <v>14</v>
      </c>
      <c r="C10" s="2">
        <v>-3.742285553312874</v>
      </c>
      <c r="D10" s="2">
        <v>-4.5311443598340233</v>
      </c>
      <c r="E10" s="2">
        <v>-3.1683727195302436</v>
      </c>
      <c r="F10" s="2">
        <f t="shared" si="1"/>
        <v>2.2613016301231359</v>
      </c>
      <c r="G10" s="2">
        <v>2</v>
      </c>
      <c r="H10" s="2">
        <v>2</v>
      </c>
    </row>
    <row r="11" spans="1:8" x14ac:dyDescent="0.3">
      <c r="A11" t="str">
        <f t="shared" si="0"/>
        <v/>
      </c>
      <c r="B11" t="s">
        <v>15</v>
      </c>
      <c r="C11" s="2">
        <v>-2.9329136194264804</v>
      </c>
      <c r="D11" s="2">
        <v>-3.3644705071784409</v>
      </c>
      <c r="E11" s="2">
        <v>-3.5236413087534779</v>
      </c>
      <c r="F11" s="2">
        <f t="shared" si="1"/>
        <v>2.2613016301231359</v>
      </c>
      <c r="G11" s="2">
        <v>2</v>
      </c>
      <c r="H11" s="2">
        <v>2</v>
      </c>
    </row>
    <row r="12" spans="1:8" x14ac:dyDescent="0.3">
      <c r="A12" t="str">
        <f t="shared" si="0"/>
        <v/>
      </c>
      <c r="B12" t="s">
        <v>16</v>
      </c>
      <c r="C12" s="2">
        <v>-3.5685050175473965</v>
      </c>
      <c r="D12" s="2">
        <v>-3.4145680634289168</v>
      </c>
      <c r="E12" s="2">
        <v>-3.9280995553259146</v>
      </c>
      <c r="F12" s="2">
        <f t="shared" si="1"/>
        <v>2.2613016301231359</v>
      </c>
      <c r="G12" s="2">
        <v>2</v>
      </c>
      <c r="H12" s="2">
        <v>2</v>
      </c>
    </row>
    <row r="13" spans="1:8" x14ac:dyDescent="0.3">
      <c r="A13" t="str">
        <f t="shared" si="0"/>
        <v/>
      </c>
      <c r="B13" t="s">
        <v>17</v>
      </c>
      <c r="C13" s="2">
        <v>-0.80272446748383963</v>
      </c>
      <c r="D13" s="2">
        <v>-2.4347143681525725</v>
      </c>
      <c r="E13" s="2">
        <v>-3.6479109642028162</v>
      </c>
      <c r="F13" s="2">
        <f t="shared" si="1"/>
        <v>2.2613016301231359</v>
      </c>
      <c r="G13" s="2">
        <v>2</v>
      </c>
      <c r="H13" s="2">
        <v>2</v>
      </c>
    </row>
    <row r="14" spans="1:8" x14ac:dyDescent="0.3">
      <c r="A14" t="str">
        <f t="shared" si="0"/>
        <v/>
      </c>
      <c r="B14" t="s">
        <v>18</v>
      </c>
      <c r="C14" s="2">
        <v>2.4104284849824076E-2</v>
      </c>
      <c r="D14" s="2">
        <v>-1.4490417333938039</v>
      </c>
      <c r="E14" s="2">
        <v>-3.8071152395556807</v>
      </c>
      <c r="F14" s="2">
        <f t="shared" si="1"/>
        <v>2.2613016301231359</v>
      </c>
      <c r="G14" s="2">
        <v>2</v>
      </c>
      <c r="H14" s="2">
        <v>2</v>
      </c>
    </row>
    <row r="15" spans="1:8" x14ac:dyDescent="0.3">
      <c r="A15" t="str">
        <f t="shared" si="0"/>
        <v/>
      </c>
      <c r="B15" t="s">
        <v>19</v>
      </c>
      <c r="C15" s="2">
        <v>-0.96547942629792161</v>
      </c>
      <c r="D15" s="2">
        <v>-0.58136653631064572</v>
      </c>
      <c r="E15" s="2">
        <v>-3.7102485450116296</v>
      </c>
      <c r="F15" s="2">
        <f t="shared" si="1"/>
        <v>2.2613016301231359</v>
      </c>
      <c r="G15" s="2">
        <v>2</v>
      </c>
      <c r="H15" s="2">
        <v>2</v>
      </c>
    </row>
    <row r="16" spans="1:8" x14ac:dyDescent="0.3">
      <c r="A16" t="str">
        <f t="shared" si="0"/>
        <v/>
      </c>
      <c r="B16" t="s">
        <v>20</v>
      </c>
      <c r="C16" s="2">
        <v>0.45596358261750236</v>
      </c>
      <c r="D16" s="2">
        <v>-0.16180385294353172</v>
      </c>
      <c r="E16" s="2">
        <v>-3.4599294224794241</v>
      </c>
      <c r="F16" s="2">
        <f t="shared" si="1"/>
        <v>2.2613016301231359</v>
      </c>
      <c r="G16" s="2">
        <v>2</v>
      </c>
      <c r="H16" s="2">
        <v>2</v>
      </c>
    </row>
    <row r="17" spans="1:8" x14ac:dyDescent="0.3">
      <c r="A17" t="str">
        <f t="shared" si="0"/>
        <v/>
      </c>
      <c r="B17" t="s">
        <v>21</v>
      </c>
      <c r="C17" s="2">
        <v>2.5593742944707731</v>
      </c>
      <c r="D17" s="2">
        <v>0.6832861502634513</v>
      </c>
      <c r="E17" s="2">
        <v>-2.7422385158035523</v>
      </c>
      <c r="F17" s="2">
        <f t="shared" si="1"/>
        <v>2.2613016301231359</v>
      </c>
      <c r="G17" s="2">
        <v>2</v>
      </c>
      <c r="H17" s="2">
        <v>2</v>
      </c>
    </row>
    <row r="18" spans="1:8" x14ac:dyDescent="0.3">
      <c r="A18" t="str">
        <f t="shared" si="0"/>
        <v/>
      </c>
      <c r="B18" t="s">
        <v>22</v>
      </c>
      <c r="C18" s="2">
        <v>0.16165380581203426</v>
      </c>
      <c r="D18" s="2">
        <v>1.0589972276334365</v>
      </c>
      <c r="E18" s="2">
        <v>-2.1377020914441824</v>
      </c>
      <c r="F18" s="2">
        <f t="shared" si="1"/>
        <v>2.2613016301231359</v>
      </c>
      <c r="G18" s="2">
        <v>2</v>
      </c>
      <c r="H18" s="2">
        <v>2</v>
      </c>
    </row>
    <row r="19" spans="1:8" x14ac:dyDescent="0.3">
      <c r="A19" t="str">
        <f t="shared" si="0"/>
        <v/>
      </c>
      <c r="B19" t="s">
        <v>23</v>
      </c>
      <c r="C19" s="2">
        <v>4.273573004482345</v>
      </c>
      <c r="D19" s="2">
        <v>2.3315337015883841</v>
      </c>
      <c r="E19" s="2">
        <v>-1.2401979052660383</v>
      </c>
      <c r="F19" s="2">
        <f t="shared" si="1"/>
        <v>2.2613016301231359</v>
      </c>
      <c r="G19" s="2">
        <v>2</v>
      </c>
      <c r="H19" s="2">
        <v>2</v>
      </c>
    </row>
    <row r="20" spans="1:8" x14ac:dyDescent="0.3">
      <c r="A20" t="str">
        <f t="shared" si="0"/>
        <v/>
      </c>
      <c r="B20" t="s">
        <v>24</v>
      </c>
      <c r="C20" s="2">
        <v>3.5074944731675384</v>
      </c>
      <c r="D20" s="2">
        <v>2.6475737611539727</v>
      </c>
      <c r="E20" s="2">
        <v>-0.40574739953852523</v>
      </c>
      <c r="F20" s="2">
        <f t="shared" si="1"/>
        <v>2.2613016301231359</v>
      </c>
      <c r="G20" s="2">
        <v>2</v>
      </c>
      <c r="H20" s="2">
        <v>2</v>
      </c>
    </row>
    <row r="21" spans="1:8" x14ac:dyDescent="0.3">
      <c r="A21" t="str">
        <f t="shared" si="0"/>
        <v/>
      </c>
      <c r="B21" t="s">
        <v>25</v>
      </c>
      <c r="C21" s="2">
        <v>6.3536928522637037</v>
      </c>
      <c r="D21" s="2">
        <v>4.7115867766378621</v>
      </c>
      <c r="E21" s="2">
        <v>0.39738197902039474</v>
      </c>
      <c r="F21" s="2">
        <f t="shared" si="1"/>
        <v>2.2613016301231359</v>
      </c>
      <c r="G21" s="2">
        <v>2</v>
      </c>
      <c r="H21" s="2">
        <v>2</v>
      </c>
    </row>
    <row r="22" spans="1:8" x14ac:dyDescent="0.3">
      <c r="A22" t="str">
        <f t="shared" si="0"/>
        <v>2010</v>
      </c>
      <c r="B22" t="s">
        <v>26</v>
      </c>
      <c r="C22" s="2">
        <v>-0.26544133993305907</v>
      </c>
      <c r="D22" s="2">
        <v>3.198581995166061</v>
      </c>
      <c r="E22" s="2">
        <v>0.69468904397482767</v>
      </c>
      <c r="F22" s="2">
        <f t="shared" si="1"/>
        <v>2.2613016301231359</v>
      </c>
      <c r="G22" s="2">
        <v>2</v>
      </c>
      <c r="H22" s="2">
        <v>2</v>
      </c>
    </row>
    <row r="23" spans="1:8" x14ac:dyDescent="0.3">
      <c r="A23" t="str">
        <f t="shared" si="0"/>
        <v/>
      </c>
      <c r="B23" t="s">
        <v>27</v>
      </c>
      <c r="C23" s="2">
        <v>-0.83376037296153394</v>
      </c>
      <c r="D23" s="2">
        <v>1.7514970464563706</v>
      </c>
      <c r="E23" s="2">
        <v>0.87438176253387123</v>
      </c>
      <c r="F23" s="2">
        <f t="shared" si="1"/>
        <v>2.2613016301231359</v>
      </c>
      <c r="G23" s="2">
        <v>2</v>
      </c>
      <c r="H23" s="2">
        <v>2</v>
      </c>
    </row>
    <row r="24" spans="1:8" x14ac:dyDescent="0.3">
      <c r="A24" t="str">
        <f t="shared" si="0"/>
        <v/>
      </c>
      <c r="B24" t="s">
        <v>28</v>
      </c>
      <c r="C24" s="2">
        <v>0.64822098981369702</v>
      </c>
      <c r="D24" s="2">
        <v>-0.15032690769363199</v>
      </c>
      <c r="E24" s="2">
        <v>1.2347977709665559</v>
      </c>
      <c r="F24" s="2">
        <f t="shared" si="1"/>
        <v>2.2613016301231359</v>
      </c>
      <c r="G24" s="2">
        <v>2</v>
      </c>
      <c r="H24" s="2">
        <v>2</v>
      </c>
    </row>
    <row r="25" spans="1:8" x14ac:dyDescent="0.3">
      <c r="A25" t="str">
        <f t="shared" si="0"/>
        <v/>
      </c>
      <c r="B25" t="s">
        <v>29</v>
      </c>
      <c r="C25" s="2">
        <v>1.8251055989137344</v>
      </c>
      <c r="D25" s="2">
        <v>0.54652207192196578</v>
      </c>
      <c r="E25" s="2">
        <v>1.455613186902327</v>
      </c>
      <c r="F25" s="2">
        <f t="shared" si="1"/>
        <v>2.2613016301231359</v>
      </c>
      <c r="G25" s="2">
        <v>2</v>
      </c>
      <c r="H25" s="2">
        <v>2</v>
      </c>
    </row>
    <row r="26" spans="1:8" x14ac:dyDescent="0.3">
      <c r="A26" t="str">
        <f t="shared" si="0"/>
        <v/>
      </c>
      <c r="B26" t="s">
        <v>30</v>
      </c>
      <c r="C26" s="2">
        <v>4.5210644798079791</v>
      </c>
      <c r="D26" s="2">
        <v>2.3314636895118035</v>
      </c>
      <c r="E26" s="2">
        <v>1.8281083814145394</v>
      </c>
      <c r="F26" s="2">
        <f t="shared" si="1"/>
        <v>2.2613016301231359</v>
      </c>
      <c r="G26" s="2">
        <v>2</v>
      </c>
      <c r="H26" s="2">
        <v>2</v>
      </c>
    </row>
    <row r="27" spans="1:8" x14ac:dyDescent="0.3">
      <c r="A27" t="str">
        <f t="shared" si="0"/>
        <v/>
      </c>
      <c r="B27" t="s">
        <v>31</v>
      </c>
      <c r="C27" s="2">
        <v>0.55139289944665659</v>
      </c>
      <c r="D27" s="2">
        <v>2.2991876593894567</v>
      </c>
      <c r="E27" s="2">
        <v>1.957176512281622</v>
      </c>
      <c r="F27" s="2">
        <f t="shared" si="1"/>
        <v>2.2613016301231359</v>
      </c>
      <c r="G27" s="2">
        <v>2</v>
      </c>
      <c r="H27" s="2">
        <v>2</v>
      </c>
    </row>
    <row r="28" spans="1:8" x14ac:dyDescent="0.3">
      <c r="A28" t="str">
        <f t="shared" si="0"/>
        <v/>
      </c>
      <c r="B28" t="s">
        <v>32</v>
      </c>
      <c r="C28" s="2">
        <v>2.6112575476951339</v>
      </c>
      <c r="D28" s="2">
        <v>2.5612383089832567</v>
      </c>
      <c r="E28" s="2">
        <v>2.1377000097733578</v>
      </c>
      <c r="F28" s="2">
        <f t="shared" si="1"/>
        <v>2.2613016301231359</v>
      </c>
      <c r="G28" s="2">
        <v>2</v>
      </c>
      <c r="H28" s="2">
        <v>2</v>
      </c>
    </row>
    <row r="29" spans="1:8" x14ac:dyDescent="0.3">
      <c r="A29" t="str">
        <f t="shared" si="0"/>
        <v/>
      </c>
      <c r="B29" t="s">
        <v>33</v>
      </c>
      <c r="C29" s="2">
        <v>1.4961330768425318</v>
      </c>
      <c r="D29" s="2">
        <v>1.5529278413281074</v>
      </c>
      <c r="E29" s="2">
        <v>2.0490387958405298</v>
      </c>
      <c r="F29" s="2">
        <f t="shared" si="1"/>
        <v>2.2613016301231359</v>
      </c>
      <c r="G29" s="2">
        <v>2</v>
      </c>
      <c r="H29" s="2">
        <v>2</v>
      </c>
    </row>
    <row r="30" spans="1:8" x14ac:dyDescent="0.3">
      <c r="A30" t="str">
        <f t="shared" si="0"/>
        <v/>
      </c>
      <c r="B30" t="s">
        <v>34</v>
      </c>
      <c r="C30" s="2">
        <v>0.55928028741860647</v>
      </c>
      <c r="D30" s="2">
        <v>1.5555569706520906</v>
      </c>
      <c r="E30" s="2">
        <v>2.0827374505504537</v>
      </c>
      <c r="F30" s="2">
        <f t="shared" si="1"/>
        <v>2.2613016301231359</v>
      </c>
      <c r="G30" s="2">
        <v>2</v>
      </c>
      <c r="H30" s="2">
        <v>2</v>
      </c>
    </row>
    <row r="31" spans="1:8" x14ac:dyDescent="0.3">
      <c r="A31" t="str">
        <f t="shared" si="0"/>
        <v/>
      </c>
      <c r="B31" t="s">
        <v>35</v>
      </c>
      <c r="C31" s="2">
        <v>5.1606576134081594</v>
      </c>
      <c r="D31" s="2">
        <v>2.4053569925564324</v>
      </c>
      <c r="E31" s="2">
        <v>2.1548273359617287</v>
      </c>
      <c r="F31" s="2">
        <f t="shared" si="1"/>
        <v>2.2613016301231359</v>
      </c>
      <c r="G31" s="2">
        <v>2</v>
      </c>
      <c r="H31" s="2">
        <v>2</v>
      </c>
    </row>
    <row r="32" spans="1:8" x14ac:dyDescent="0.3">
      <c r="A32" t="str">
        <f t="shared" si="0"/>
        <v/>
      </c>
      <c r="B32" t="s">
        <v>36</v>
      </c>
      <c r="C32" s="2">
        <v>5.509519030505805</v>
      </c>
      <c r="D32" s="2">
        <v>3.7431523104441902</v>
      </c>
      <c r="E32" s="2">
        <v>2.3180405789342551</v>
      </c>
      <c r="F32" s="2">
        <f t="shared" si="1"/>
        <v>2.2613016301231359</v>
      </c>
      <c r="G32" s="2">
        <v>2</v>
      </c>
      <c r="H32" s="2">
        <v>2</v>
      </c>
    </row>
    <row r="33" spans="1:8" x14ac:dyDescent="0.3">
      <c r="A33" t="str">
        <f t="shared" si="0"/>
        <v/>
      </c>
      <c r="B33" t="s">
        <v>37</v>
      </c>
      <c r="C33" s="2">
        <v>4.5602238035891141E-2</v>
      </c>
      <c r="D33" s="2">
        <v>3.5719262939832852</v>
      </c>
      <c r="E33" s="2">
        <v>1.7980206562305368</v>
      </c>
      <c r="F33" s="2">
        <f t="shared" si="1"/>
        <v>2.2613016301231359</v>
      </c>
      <c r="G33" s="2">
        <v>2</v>
      </c>
      <c r="H33" s="2">
        <v>2</v>
      </c>
    </row>
    <row r="34" spans="1:8" x14ac:dyDescent="0.3">
      <c r="A34" t="str">
        <f t="shared" si="0"/>
        <v>2011</v>
      </c>
      <c r="B34" t="s">
        <v>38</v>
      </c>
      <c r="C34" s="2">
        <v>3.1338855399447141</v>
      </c>
      <c r="D34" s="2">
        <v>2.8963356028288039</v>
      </c>
      <c r="E34" s="2">
        <v>2.0827379148082414</v>
      </c>
      <c r="F34" s="2">
        <f t="shared" si="1"/>
        <v>2.2613016301231359</v>
      </c>
      <c r="G34" s="2">
        <v>2</v>
      </c>
      <c r="H34" s="2">
        <v>2</v>
      </c>
    </row>
    <row r="35" spans="1:8" x14ac:dyDescent="0.3">
      <c r="A35" t="str">
        <f t="shared" si="0"/>
        <v/>
      </c>
      <c r="B35" t="s">
        <v>39</v>
      </c>
      <c r="C35" s="2">
        <v>3.0891932493954721</v>
      </c>
      <c r="D35" s="2">
        <v>2.0895603424586926</v>
      </c>
      <c r="E35" s="2">
        <v>2.4133134808632883</v>
      </c>
      <c r="F35" s="2">
        <f t="shared" si="1"/>
        <v>2.2613016301231359</v>
      </c>
      <c r="G35" s="2">
        <v>2</v>
      </c>
      <c r="H35" s="2">
        <v>2</v>
      </c>
    </row>
    <row r="36" spans="1:8" x14ac:dyDescent="0.3">
      <c r="A36" t="str">
        <f t="shared" si="0"/>
        <v/>
      </c>
      <c r="B36" t="s">
        <v>40</v>
      </c>
      <c r="C36" s="2">
        <v>1.6012194427531101</v>
      </c>
      <c r="D36" s="2">
        <v>2.6080994106977653</v>
      </c>
      <c r="E36" s="2">
        <v>2.493774178444208</v>
      </c>
      <c r="F36" s="2">
        <f t="shared" si="1"/>
        <v>2.2613016301231359</v>
      </c>
      <c r="G36" s="2">
        <v>2</v>
      </c>
      <c r="H36" s="2">
        <v>2</v>
      </c>
    </row>
    <row r="37" spans="1:8" x14ac:dyDescent="0.3">
      <c r="A37" t="str">
        <f t="shared" si="0"/>
        <v/>
      </c>
      <c r="B37" t="s">
        <v>41</v>
      </c>
      <c r="C37" s="2">
        <v>3.791333298744437</v>
      </c>
      <c r="D37" s="2">
        <v>2.8272486636310066</v>
      </c>
      <c r="E37" s="2">
        <v>2.6572605627190882</v>
      </c>
      <c r="F37" s="2">
        <f t="shared" si="1"/>
        <v>2.2613016301231359</v>
      </c>
      <c r="G37" s="2">
        <v>2</v>
      </c>
      <c r="H37" s="2">
        <v>2</v>
      </c>
    </row>
    <row r="38" spans="1:8" x14ac:dyDescent="0.3">
      <c r="A38" t="str">
        <f t="shared" si="0"/>
        <v/>
      </c>
      <c r="B38" t="s">
        <v>42</v>
      </c>
      <c r="C38" s="2">
        <v>-2.0827520734540972</v>
      </c>
      <c r="D38" s="2">
        <v>1.1032668893478166</v>
      </c>
      <c r="E38" s="2">
        <v>2.1004411792021616</v>
      </c>
      <c r="F38" s="2">
        <f t="shared" si="1"/>
        <v>2.2613016301231359</v>
      </c>
      <c r="G38" s="2">
        <v>2</v>
      </c>
      <c r="H38" s="2">
        <v>2</v>
      </c>
    </row>
    <row r="39" spans="1:8" x14ac:dyDescent="0.3">
      <c r="A39" t="str">
        <f t="shared" si="0"/>
        <v/>
      </c>
      <c r="B39" t="s">
        <v>43</v>
      </c>
      <c r="C39" s="2">
        <v>2.0633997173759466</v>
      </c>
      <c r="D39" s="2">
        <v>1.2573269808887622</v>
      </c>
      <c r="E39" s="2">
        <v>2.227509455627108</v>
      </c>
      <c r="F39" s="2">
        <f t="shared" si="1"/>
        <v>2.2613016301231359</v>
      </c>
      <c r="G39" s="2">
        <v>2</v>
      </c>
      <c r="H39" s="2">
        <v>2</v>
      </c>
    </row>
    <row r="40" spans="1:8" x14ac:dyDescent="0.3">
      <c r="A40" t="str">
        <f t="shared" si="0"/>
        <v/>
      </c>
      <c r="B40" t="s">
        <v>44</v>
      </c>
      <c r="C40" s="2">
        <v>2.9305054141192555</v>
      </c>
      <c r="D40" s="2">
        <v>0.97038435268036827</v>
      </c>
      <c r="E40" s="2">
        <v>2.2539762302370203</v>
      </c>
      <c r="F40" s="2">
        <f t="shared" si="1"/>
        <v>2.2613016301231359</v>
      </c>
      <c r="G40" s="2">
        <v>2</v>
      </c>
      <c r="H40" s="2">
        <v>2</v>
      </c>
    </row>
    <row r="41" spans="1:8" x14ac:dyDescent="0.3">
      <c r="A41" t="str">
        <f t="shared" si="0"/>
        <v/>
      </c>
      <c r="B41" t="s">
        <v>45</v>
      </c>
      <c r="C41" s="2">
        <v>4.7614091229359889</v>
      </c>
      <c r="D41" s="2">
        <v>3.2517714181437305</v>
      </c>
      <c r="E41" s="2">
        <v>2.5241532600582373</v>
      </c>
      <c r="F41" s="2">
        <f t="shared" si="1"/>
        <v>2.2613016301231359</v>
      </c>
      <c r="G41" s="2">
        <v>2</v>
      </c>
      <c r="H41" s="2">
        <v>2</v>
      </c>
    </row>
    <row r="42" spans="1:8" x14ac:dyDescent="0.3">
      <c r="A42" t="str">
        <f t="shared" si="0"/>
        <v/>
      </c>
      <c r="B42" t="s">
        <v>46</v>
      </c>
      <c r="C42" s="2">
        <v>3.7228434097871244</v>
      </c>
      <c r="D42" s="2">
        <v>3.8049193156141228</v>
      </c>
      <c r="E42" s="2">
        <v>2.7891352968431038</v>
      </c>
      <c r="F42" s="2">
        <f t="shared" si="1"/>
        <v>2.2613016301231359</v>
      </c>
      <c r="G42" s="2">
        <v>2</v>
      </c>
      <c r="H42" s="2">
        <v>2</v>
      </c>
    </row>
    <row r="43" spans="1:8" x14ac:dyDescent="0.3">
      <c r="A43" t="str">
        <f t="shared" si="0"/>
        <v/>
      </c>
      <c r="B43" t="s">
        <v>47</v>
      </c>
      <c r="C43" s="2">
        <v>4.1321453206549563</v>
      </c>
      <c r="D43" s="2">
        <v>4.2054659511260235</v>
      </c>
      <c r="E43" s="2">
        <v>2.7049809003824699</v>
      </c>
      <c r="F43" s="2">
        <f t="shared" si="1"/>
        <v>2.2613016301231359</v>
      </c>
      <c r="G43" s="2">
        <v>2</v>
      </c>
      <c r="H43" s="2">
        <v>2</v>
      </c>
    </row>
    <row r="44" spans="1:8" x14ac:dyDescent="0.3">
      <c r="A44" t="str">
        <f t="shared" si="0"/>
        <v/>
      </c>
      <c r="B44" t="s">
        <v>48</v>
      </c>
      <c r="C44" s="2">
        <v>2.7181607730494273</v>
      </c>
      <c r="D44" s="2">
        <v>3.5243831678305022</v>
      </c>
      <c r="E44" s="2">
        <v>2.4757578441150896</v>
      </c>
      <c r="F44" s="2">
        <f t="shared" si="1"/>
        <v>2.2613016301231359</v>
      </c>
      <c r="G44" s="2">
        <v>2</v>
      </c>
      <c r="H44" s="2">
        <v>2</v>
      </c>
    </row>
    <row r="45" spans="1:8" x14ac:dyDescent="0.3">
      <c r="A45" t="str">
        <f t="shared" si="0"/>
        <v/>
      </c>
      <c r="B45" t="s">
        <v>49</v>
      </c>
      <c r="C45" s="2">
        <v>3.7765254187871466</v>
      </c>
      <c r="D45" s="2">
        <v>3.5422771708305105</v>
      </c>
      <c r="E45" s="2">
        <v>2.7889032846579287</v>
      </c>
      <c r="F45" s="2">
        <f t="shared" si="1"/>
        <v>2.2613016301231359</v>
      </c>
      <c r="G45" s="2">
        <v>2</v>
      </c>
      <c r="H45" s="2">
        <v>2</v>
      </c>
    </row>
    <row r="46" spans="1:8" x14ac:dyDescent="0.3">
      <c r="A46" t="str">
        <f t="shared" si="0"/>
        <v>2012</v>
      </c>
      <c r="B46" t="s">
        <v>50</v>
      </c>
      <c r="C46" s="2">
        <v>4.022803638001049</v>
      </c>
      <c r="D46" s="2">
        <v>3.5058299432792075</v>
      </c>
      <c r="E46" s="2">
        <v>2.8624419498533449</v>
      </c>
      <c r="F46" s="2">
        <f t="shared" si="1"/>
        <v>2.2613016301231359</v>
      </c>
      <c r="G46" s="2">
        <v>2</v>
      </c>
      <c r="H46" s="2">
        <v>2</v>
      </c>
    </row>
    <row r="47" spans="1:8" x14ac:dyDescent="0.3">
      <c r="A47" t="str">
        <f t="shared" si="0"/>
        <v/>
      </c>
      <c r="B47" t="s">
        <v>51</v>
      </c>
      <c r="C47" s="2">
        <v>1.0379756542721053</v>
      </c>
      <c r="D47" s="2">
        <v>2.9457682370201006</v>
      </c>
      <c r="E47" s="2">
        <v>2.6903076242464241</v>
      </c>
      <c r="F47" s="2">
        <f t="shared" si="1"/>
        <v>2.2613016301231359</v>
      </c>
      <c r="G47" s="2">
        <v>2</v>
      </c>
      <c r="H47" s="2">
        <v>2</v>
      </c>
    </row>
    <row r="48" spans="1:8" x14ac:dyDescent="0.3">
      <c r="A48" t="str">
        <f t="shared" si="0"/>
        <v/>
      </c>
      <c r="B48" t="s">
        <v>52</v>
      </c>
      <c r="C48" s="2">
        <v>5.0659878283557891</v>
      </c>
      <c r="D48" s="2">
        <v>3.3755890402096482</v>
      </c>
      <c r="E48" s="2">
        <v>2.9776690549606855</v>
      </c>
      <c r="F48" s="2">
        <f t="shared" si="1"/>
        <v>2.2613016301231359</v>
      </c>
      <c r="G48" s="2">
        <v>2</v>
      </c>
      <c r="H48" s="2">
        <v>2</v>
      </c>
    </row>
    <row r="49" spans="1:8" x14ac:dyDescent="0.3">
      <c r="A49" t="str">
        <f t="shared" si="0"/>
        <v/>
      </c>
      <c r="B49" t="s">
        <v>53</v>
      </c>
      <c r="C49" s="2">
        <v>2.7496590936104459</v>
      </c>
      <c r="D49" s="2">
        <v>2.9512075254127801</v>
      </c>
      <c r="E49" s="2">
        <v>2.8911446496276305</v>
      </c>
      <c r="F49" s="2">
        <f t="shared" si="1"/>
        <v>2.2613016301231359</v>
      </c>
      <c r="G49" s="2">
        <v>2</v>
      </c>
      <c r="H49" s="2">
        <v>2</v>
      </c>
    </row>
    <row r="50" spans="1:8" x14ac:dyDescent="0.3">
      <c r="A50" t="str">
        <f t="shared" si="0"/>
        <v/>
      </c>
      <c r="B50" t="s">
        <v>54</v>
      </c>
      <c r="C50" s="2">
        <v>2.7136064580334462</v>
      </c>
      <c r="D50" s="2">
        <v>3.50975112666656</v>
      </c>
      <c r="E50" s="2">
        <v>3.3020001204089766</v>
      </c>
      <c r="F50" s="2">
        <f t="shared" si="1"/>
        <v>2.2613016301231359</v>
      </c>
      <c r="G50" s="2">
        <v>2</v>
      </c>
      <c r="H50" s="2">
        <v>2</v>
      </c>
    </row>
    <row r="51" spans="1:8" x14ac:dyDescent="0.3">
      <c r="A51" t="str">
        <f t="shared" si="0"/>
        <v/>
      </c>
      <c r="B51" t="s">
        <v>55</v>
      </c>
      <c r="C51" s="2">
        <v>4.3371475171675833</v>
      </c>
      <c r="D51" s="2">
        <v>3.2668043562704923</v>
      </c>
      <c r="E51" s="2">
        <v>3.4918477866558995</v>
      </c>
      <c r="F51" s="2">
        <f t="shared" si="1"/>
        <v>2.2613016301231359</v>
      </c>
      <c r="G51" s="2">
        <v>2</v>
      </c>
      <c r="H51" s="2">
        <v>2</v>
      </c>
    </row>
    <row r="52" spans="1:8" x14ac:dyDescent="0.3">
      <c r="A52" t="str">
        <f t="shared" si="0"/>
        <v/>
      </c>
      <c r="B52" t="s">
        <v>56</v>
      </c>
      <c r="C52" s="2">
        <v>2.6742261620315233</v>
      </c>
      <c r="D52" s="2">
        <v>3.2416600457441844</v>
      </c>
      <c r="E52" s="2">
        <v>3.4703501683155835</v>
      </c>
      <c r="F52" s="2">
        <f t="shared" si="1"/>
        <v>2.2613016301231359</v>
      </c>
      <c r="G52" s="2">
        <v>2</v>
      </c>
      <c r="H52" s="2">
        <v>2</v>
      </c>
    </row>
    <row r="53" spans="1:8" x14ac:dyDescent="0.3">
      <c r="A53" t="str">
        <f t="shared" si="0"/>
        <v/>
      </c>
      <c r="B53" t="s">
        <v>57</v>
      </c>
      <c r="C53" s="2">
        <v>-0.48049154672459293</v>
      </c>
      <c r="D53" s="2">
        <v>2.1769607108248379</v>
      </c>
      <c r="E53" s="2">
        <v>3.0286857073642537</v>
      </c>
      <c r="F53" s="2">
        <f t="shared" si="1"/>
        <v>2.2613016301231359</v>
      </c>
      <c r="G53" s="2">
        <v>2</v>
      </c>
      <c r="H53" s="2">
        <v>2</v>
      </c>
    </row>
    <row r="54" spans="1:8" x14ac:dyDescent="0.3">
      <c r="A54" t="str">
        <f t="shared" si="0"/>
        <v/>
      </c>
      <c r="B54" t="s">
        <v>58</v>
      </c>
      <c r="C54" s="2">
        <v>7.1192669577053058</v>
      </c>
      <c r="D54" s="2">
        <v>3.1043338576707455</v>
      </c>
      <c r="E54" s="2">
        <v>3.3056936027207939</v>
      </c>
      <c r="F54" s="2">
        <f t="shared" si="1"/>
        <v>2.2613016301231359</v>
      </c>
      <c r="G54" s="2">
        <v>2</v>
      </c>
      <c r="H54" s="2">
        <v>2</v>
      </c>
    </row>
    <row r="55" spans="1:8" x14ac:dyDescent="0.3">
      <c r="A55" t="str">
        <f t="shared" si="0"/>
        <v/>
      </c>
      <c r="B55" t="s">
        <v>59</v>
      </c>
      <c r="C55" s="2">
        <v>2.8785003182352664</v>
      </c>
      <c r="D55" s="2">
        <v>3.1724252430719933</v>
      </c>
      <c r="E55" s="2">
        <v>3.2014760058918235</v>
      </c>
      <c r="F55" s="2">
        <f t="shared" si="1"/>
        <v>2.2613016301231359</v>
      </c>
      <c r="G55" s="2">
        <v>2</v>
      </c>
      <c r="H55" s="2">
        <v>2</v>
      </c>
    </row>
    <row r="56" spans="1:8" x14ac:dyDescent="0.3">
      <c r="A56" t="str">
        <f t="shared" si="0"/>
        <v/>
      </c>
      <c r="B56" t="s">
        <v>60</v>
      </c>
      <c r="C56" s="2">
        <v>1.6030266410848482</v>
      </c>
      <c r="D56" s="2">
        <v>3.86693130567514</v>
      </c>
      <c r="E56" s="2">
        <v>3.1076431000342186</v>
      </c>
      <c r="F56" s="2">
        <f t="shared" si="1"/>
        <v>2.2613016301231359</v>
      </c>
      <c r="G56" s="2">
        <v>2</v>
      </c>
      <c r="H56" s="2">
        <v>2</v>
      </c>
    </row>
    <row r="57" spans="1:8" x14ac:dyDescent="0.3">
      <c r="A57" t="str">
        <f t="shared" si="0"/>
        <v/>
      </c>
      <c r="B57" t="s">
        <v>61</v>
      </c>
      <c r="C57" s="2">
        <v>2.3258868475005912</v>
      </c>
      <c r="D57" s="2">
        <v>2.2691379356069019</v>
      </c>
      <c r="E57" s="2">
        <v>2.9867592681812605</v>
      </c>
      <c r="F57" s="2">
        <f t="shared" si="1"/>
        <v>2.2613016301231359</v>
      </c>
      <c r="G57" s="2">
        <v>2</v>
      </c>
      <c r="H57" s="2">
        <v>2</v>
      </c>
    </row>
    <row r="58" spans="1:8" x14ac:dyDescent="0.3">
      <c r="A58" t="str">
        <f t="shared" si="0"/>
        <v>2013</v>
      </c>
      <c r="B58" t="s">
        <v>62</v>
      </c>
      <c r="C58" s="2">
        <v>3.3444440715968415</v>
      </c>
      <c r="D58" s="2">
        <v>2.4244525200607603</v>
      </c>
      <c r="E58" s="2">
        <v>2.9306243499666929</v>
      </c>
      <c r="F58" s="2">
        <f t="shared" si="1"/>
        <v>2.2613016301231359</v>
      </c>
      <c r="G58" s="2">
        <v>2</v>
      </c>
      <c r="H58" s="2">
        <v>2</v>
      </c>
    </row>
    <row r="59" spans="1:8" x14ac:dyDescent="0.3">
      <c r="A59" t="str">
        <f t="shared" si="0"/>
        <v/>
      </c>
      <c r="B59" t="s">
        <v>63</v>
      </c>
      <c r="C59" s="2">
        <v>2.9705322540168222</v>
      </c>
      <c r="D59" s="2">
        <v>2.8802877243714184</v>
      </c>
      <c r="E59" s="2">
        <v>3.0932665283136318</v>
      </c>
      <c r="F59" s="2">
        <f t="shared" si="1"/>
        <v>2.2613016301231359</v>
      </c>
      <c r="G59" s="2">
        <v>2</v>
      </c>
      <c r="H59" s="2">
        <v>2</v>
      </c>
    </row>
    <row r="60" spans="1:8" x14ac:dyDescent="0.3">
      <c r="A60" t="str">
        <f t="shared" si="0"/>
        <v/>
      </c>
      <c r="B60" t="s">
        <v>64</v>
      </c>
      <c r="C60" s="2">
        <v>3.1060389066942751</v>
      </c>
      <c r="D60" s="2">
        <v>3.1403384107693131</v>
      </c>
      <c r="E60" s="2">
        <v>2.931617328706837</v>
      </c>
      <c r="F60" s="2">
        <f t="shared" si="1"/>
        <v>2.2613016301231359</v>
      </c>
      <c r="G60" s="2">
        <v>2</v>
      </c>
      <c r="H60" s="2">
        <v>2</v>
      </c>
    </row>
    <row r="61" spans="1:8" x14ac:dyDescent="0.3">
      <c r="A61" t="str">
        <f t="shared" si="0"/>
        <v/>
      </c>
      <c r="B61" t="s">
        <v>65</v>
      </c>
      <c r="C61" s="2">
        <v>3.0819512786662839</v>
      </c>
      <c r="D61" s="2">
        <v>3.052840813125794</v>
      </c>
      <c r="E61" s="2">
        <v>2.9593163489297636</v>
      </c>
      <c r="F61" s="2">
        <f t="shared" si="1"/>
        <v>2.2613016301231359</v>
      </c>
      <c r="G61" s="2">
        <v>2</v>
      </c>
      <c r="H61" s="2">
        <v>2</v>
      </c>
    </row>
    <row r="62" spans="1:8" x14ac:dyDescent="0.3">
      <c r="A62" t="str">
        <f t="shared" si="0"/>
        <v/>
      </c>
      <c r="B62" t="s">
        <v>66</v>
      </c>
      <c r="C62" s="2">
        <v>1.375451008587425</v>
      </c>
      <c r="D62" s="2">
        <v>2.5211470646493281</v>
      </c>
      <c r="E62" s="2">
        <v>2.8468635697979083</v>
      </c>
      <c r="F62" s="2">
        <f t="shared" si="1"/>
        <v>2.2613016301231359</v>
      </c>
      <c r="G62" s="2">
        <v>2</v>
      </c>
      <c r="H62" s="2">
        <v>2</v>
      </c>
    </row>
    <row r="63" spans="1:8" x14ac:dyDescent="0.3">
      <c r="A63" t="str">
        <f t="shared" si="0"/>
        <v/>
      </c>
      <c r="B63" t="s">
        <v>67</v>
      </c>
      <c r="C63" s="2">
        <v>4.4299606398551905</v>
      </c>
      <c r="D63" s="2">
        <v>2.9624543090362998</v>
      </c>
      <c r="E63" s="2">
        <v>2.8544844165655947</v>
      </c>
      <c r="F63" s="2">
        <f t="shared" si="1"/>
        <v>2.2613016301231359</v>
      </c>
      <c r="G63" s="2">
        <v>2</v>
      </c>
      <c r="H63" s="2">
        <v>2</v>
      </c>
    </row>
    <row r="64" spans="1:8" x14ac:dyDescent="0.3">
      <c r="A64" t="str">
        <f t="shared" si="0"/>
        <v/>
      </c>
      <c r="B64" t="s">
        <v>68</v>
      </c>
      <c r="C64" s="2">
        <v>0.78696742137347453</v>
      </c>
      <c r="D64" s="2">
        <v>2.1974596899386967</v>
      </c>
      <c r="E64" s="2">
        <v>2.6955936621520182</v>
      </c>
      <c r="F64" s="2">
        <f t="shared" si="1"/>
        <v>2.2613016301231359</v>
      </c>
      <c r="G64" s="2">
        <v>2</v>
      </c>
      <c r="H64" s="2">
        <v>2</v>
      </c>
    </row>
    <row r="65" spans="1:8" x14ac:dyDescent="0.3">
      <c r="A65" t="str">
        <f t="shared" si="0"/>
        <v/>
      </c>
      <c r="B65" t="s">
        <v>69</v>
      </c>
      <c r="C65" s="2">
        <v>3.0627898644663754</v>
      </c>
      <c r="D65" s="2">
        <v>2.7599059752316801</v>
      </c>
      <c r="E65" s="2">
        <v>2.9954285932027647</v>
      </c>
      <c r="F65" s="2">
        <f>AVERAGE(C$5:C$195)</f>
        <v>2.2613016301231359</v>
      </c>
      <c r="G65" s="2">
        <v>2</v>
      </c>
      <c r="H65" s="2">
        <v>2</v>
      </c>
    </row>
    <row r="66" spans="1:8" x14ac:dyDescent="0.3">
      <c r="A66" t="str">
        <f t="shared" si="0"/>
        <v/>
      </c>
      <c r="B66" t="s">
        <v>70</v>
      </c>
      <c r="C66" s="2">
        <v>2.6042809329192895</v>
      </c>
      <c r="D66" s="2">
        <v>2.1513460729197131</v>
      </c>
      <c r="E66" s="2">
        <v>2.6264815801893882</v>
      </c>
      <c r="F66" s="2">
        <f t="shared" ref="F66:F129" si="2">AVERAGE(C$5:C$195)</f>
        <v>2.2613016301231359</v>
      </c>
      <c r="G66" s="2">
        <v>2</v>
      </c>
      <c r="H66" s="2">
        <v>2</v>
      </c>
    </row>
    <row r="67" spans="1:8" x14ac:dyDescent="0.3">
      <c r="A67" t="str">
        <f t="shared" si="0"/>
        <v/>
      </c>
      <c r="B67" t="s">
        <v>71</v>
      </c>
      <c r="C67" s="2">
        <v>3.9808688188003538</v>
      </c>
      <c r="D67" s="2">
        <v>3.2159798720620061</v>
      </c>
      <c r="E67" s="2">
        <v>2.7176735887907144</v>
      </c>
      <c r="F67" s="2">
        <f t="shared" si="2"/>
        <v>2.2613016301231359</v>
      </c>
      <c r="G67" s="2">
        <v>2</v>
      </c>
      <c r="H67" s="2">
        <v>2</v>
      </c>
    </row>
    <row r="68" spans="1:8" x14ac:dyDescent="0.3">
      <c r="A68" t="str">
        <f t="shared" si="0"/>
        <v/>
      </c>
      <c r="B68" t="s">
        <v>72</v>
      </c>
      <c r="C68" s="2">
        <v>5.1846721254130035</v>
      </c>
      <c r="D68" s="2">
        <v>3.9232739590442152</v>
      </c>
      <c r="E68" s="2">
        <v>3.0146502463115787</v>
      </c>
      <c r="F68" s="2">
        <f t="shared" si="2"/>
        <v>2.2613016301231359</v>
      </c>
      <c r="G68" s="2">
        <v>2</v>
      </c>
      <c r="H68" s="2">
        <v>2</v>
      </c>
    </row>
    <row r="69" spans="1:8" x14ac:dyDescent="0.3">
      <c r="A69" t="str">
        <f t="shared" si="0"/>
        <v/>
      </c>
      <c r="B69" t="s">
        <v>73</v>
      </c>
      <c r="C69" s="2">
        <v>4.3241493968528166</v>
      </c>
      <c r="D69" s="2">
        <v>4.4965634470220586</v>
      </c>
      <c r="E69" s="2">
        <v>3.1808109647548877</v>
      </c>
      <c r="F69" s="2">
        <f t="shared" si="2"/>
        <v>2.2613016301231359</v>
      </c>
      <c r="G69" s="2">
        <v>2</v>
      </c>
      <c r="H69" s="2">
        <v>2</v>
      </c>
    </row>
    <row r="70" spans="1:8" x14ac:dyDescent="0.3">
      <c r="A70" t="str">
        <f t="shared" ref="A70:A133" si="3">IF(RIGHT(B70,1)="6",LEFT(B70,4),"")</f>
        <v>2014</v>
      </c>
      <c r="B70" t="s">
        <v>74</v>
      </c>
      <c r="C70" s="2">
        <v>2.8553967038652317</v>
      </c>
      <c r="D70" s="2">
        <v>4.121406075377017</v>
      </c>
      <c r="E70" s="2">
        <v>3.1400330260817455</v>
      </c>
      <c r="F70" s="2">
        <f t="shared" si="2"/>
        <v>2.2613016301231359</v>
      </c>
      <c r="G70" s="2">
        <v>2</v>
      </c>
      <c r="H70" s="2">
        <v>2</v>
      </c>
    </row>
    <row r="71" spans="1:8" x14ac:dyDescent="0.3">
      <c r="A71" t="str">
        <f t="shared" si="3"/>
        <v/>
      </c>
      <c r="B71" t="s">
        <v>75</v>
      </c>
      <c r="C71" s="2">
        <v>2.8724301820264087</v>
      </c>
      <c r="D71" s="2">
        <v>3.3506587609148188</v>
      </c>
      <c r="E71" s="2">
        <v>3.1318408183345081</v>
      </c>
      <c r="F71" s="2">
        <f t="shared" si="2"/>
        <v>2.2613016301231359</v>
      </c>
      <c r="G71" s="2">
        <v>2</v>
      </c>
      <c r="H71" s="2">
        <v>2</v>
      </c>
    </row>
    <row r="72" spans="1:8" x14ac:dyDescent="0.3">
      <c r="A72" t="str">
        <f t="shared" si="3"/>
        <v/>
      </c>
      <c r="B72" t="s">
        <v>76</v>
      </c>
      <c r="C72" s="2">
        <v>3.225992505783748</v>
      </c>
      <c r="D72" s="2">
        <v>2.984606463891796</v>
      </c>
      <c r="E72" s="2">
        <v>3.1418341255240012</v>
      </c>
      <c r="F72" s="2">
        <f t="shared" si="2"/>
        <v>2.2613016301231359</v>
      </c>
      <c r="G72" s="2">
        <v>2</v>
      </c>
      <c r="H72" s="2">
        <v>2</v>
      </c>
    </row>
    <row r="73" spans="1:8" x14ac:dyDescent="0.3">
      <c r="A73" t="str">
        <f t="shared" si="3"/>
        <v/>
      </c>
      <c r="B73" t="s">
        <v>77</v>
      </c>
      <c r="C73" s="2">
        <v>3.1418218123420161</v>
      </c>
      <c r="D73" s="2">
        <v>3.0800815000507242</v>
      </c>
      <c r="E73" s="2">
        <v>3.1468249066008536</v>
      </c>
      <c r="F73" s="2">
        <f t="shared" si="2"/>
        <v>2.2613016301231359</v>
      </c>
      <c r="G73" s="2">
        <v>2</v>
      </c>
      <c r="H73" s="2">
        <v>2</v>
      </c>
    </row>
    <row r="74" spans="1:8" x14ac:dyDescent="0.3">
      <c r="A74" t="str">
        <f t="shared" si="3"/>
        <v/>
      </c>
      <c r="B74" t="s">
        <v>78</v>
      </c>
      <c r="C74" s="2">
        <v>5.5141096030860037</v>
      </c>
      <c r="D74" s="2">
        <v>3.9606413070705897</v>
      </c>
      <c r="E74" s="2">
        <v>3.4913396819030496</v>
      </c>
      <c r="F74" s="2">
        <f t="shared" si="2"/>
        <v>2.2613016301231359</v>
      </c>
      <c r="G74" s="2">
        <v>2</v>
      </c>
      <c r="H74" s="2">
        <v>2</v>
      </c>
    </row>
    <row r="75" spans="1:8" x14ac:dyDescent="0.3">
      <c r="A75" t="str">
        <f t="shared" si="3"/>
        <v/>
      </c>
      <c r="B75" t="s">
        <v>79</v>
      </c>
      <c r="C75" s="2">
        <v>2.6723020316535839</v>
      </c>
      <c r="D75" s="2">
        <v>3.7760778156938684</v>
      </c>
      <c r="E75" s="2">
        <v>3.3450526781265033</v>
      </c>
      <c r="F75" s="2">
        <f t="shared" si="2"/>
        <v>2.2613016301231359</v>
      </c>
      <c r="G75" s="2">
        <v>2</v>
      </c>
      <c r="H75" s="2">
        <v>2</v>
      </c>
    </row>
    <row r="76" spans="1:8" x14ac:dyDescent="0.3">
      <c r="A76" t="str">
        <f t="shared" si="3"/>
        <v/>
      </c>
      <c r="B76" t="s">
        <v>80</v>
      </c>
      <c r="C76" s="2">
        <v>4.5871513417352627</v>
      </c>
      <c r="D76" s="2">
        <v>4.2578543254916168</v>
      </c>
      <c r="E76" s="2">
        <v>3.6642923362012469</v>
      </c>
      <c r="F76" s="2">
        <f t="shared" si="2"/>
        <v>2.2613016301231359</v>
      </c>
      <c r="G76" s="2">
        <v>2</v>
      </c>
      <c r="H76" s="2">
        <v>2</v>
      </c>
    </row>
    <row r="77" spans="1:8" x14ac:dyDescent="0.3">
      <c r="A77" t="str">
        <f t="shared" si="3"/>
        <v/>
      </c>
      <c r="B77" t="s">
        <v>81</v>
      </c>
      <c r="C77" s="2">
        <v>1.1494725985144338</v>
      </c>
      <c r="D77" s="2">
        <v>2.8029753239677597</v>
      </c>
      <c r="E77" s="2">
        <v>3.5025376883452974</v>
      </c>
      <c r="F77" s="2">
        <f t="shared" si="2"/>
        <v>2.2613016301231359</v>
      </c>
      <c r="G77" s="2">
        <v>2</v>
      </c>
      <c r="H77" s="2">
        <v>2</v>
      </c>
    </row>
    <row r="78" spans="1:8" x14ac:dyDescent="0.3">
      <c r="A78" t="str">
        <f t="shared" si="3"/>
        <v/>
      </c>
      <c r="B78" t="s">
        <v>82</v>
      </c>
      <c r="C78" s="2">
        <v>0.36846895028317395</v>
      </c>
      <c r="D78" s="2">
        <v>2.0350309635109567</v>
      </c>
      <c r="E78" s="2">
        <v>3.3126852215064728</v>
      </c>
      <c r="F78" s="2">
        <f t="shared" si="2"/>
        <v>2.2613016301231359</v>
      </c>
      <c r="G78" s="2">
        <v>2</v>
      </c>
      <c r="H78" s="2">
        <v>2</v>
      </c>
    </row>
    <row r="79" spans="1:8" x14ac:dyDescent="0.3">
      <c r="A79" t="str">
        <f t="shared" si="3"/>
        <v/>
      </c>
      <c r="B79" t="s">
        <v>83</v>
      </c>
      <c r="C79" s="2">
        <v>-0.82752631155506018</v>
      </c>
      <c r="D79" s="2">
        <v>0.23013841241418254</v>
      </c>
      <c r="E79" s="2">
        <v>2.9058643614307877</v>
      </c>
      <c r="F79" s="2">
        <f t="shared" si="2"/>
        <v>2.2613016301231359</v>
      </c>
      <c r="G79" s="2">
        <v>2</v>
      </c>
      <c r="H79" s="2">
        <v>2</v>
      </c>
    </row>
    <row r="80" spans="1:8" x14ac:dyDescent="0.3">
      <c r="A80" t="str">
        <f t="shared" si="3"/>
        <v/>
      </c>
      <c r="B80" t="s">
        <v>84</v>
      </c>
      <c r="C80" s="2">
        <v>1.8886432657224006</v>
      </c>
      <c r="D80" s="2">
        <v>0.4765286348168381</v>
      </c>
      <c r="E80" s="2">
        <v>2.6332074942845285</v>
      </c>
      <c r="F80" s="2">
        <f t="shared" si="2"/>
        <v>2.2613016301231359</v>
      </c>
      <c r="G80" s="2">
        <v>2</v>
      </c>
      <c r="H80" s="2">
        <v>2</v>
      </c>
    </row>
    <row r="81" spans="1:8" x14ac:dyDescent="0.3">
      <c r="A81" t="str">
        <f t="shared" si="3"/>
        <v/>
      </c>
      <c r="B81" t="s">
        <v>85</v>
      </c>
      <c r="C81" s="2">
        <v>1.8779299702824881</v>
      </c>
      <c r="D81" s="2">
        <v>0.97968230814994284</v>
      </c>
      <c r="E81" s="2">
        <v>2.4304718539737147</v>
      </c>
      <c r="F81" s="2">
        <f t="shared" si="2"/>
        <v>2.2613016301231359</v>
      </c>
      <c r="G81" s="2">
        <v>2</v>
      </c>
      <c r="H81" s="2">
        <v>2</v>
      </c>
    </row>
    <row r="82" spans="1:8" x14ac:dyDescent="0.3">
      <c r="A82" t="str">
        <f t="shared" si="3"/>
        <v>2015</v>
      </c>
      <c r="B82" t="s">
        <v>86</v>
      </c>
      <c r="C82" s="2">
        <v>2.2991646021155665</v>
      </c>
      <c r="D82" s="2">
        <v>2.0219126127068185</v>
      </c>
      <c r="E82" s="2">
        <v>2.3841958618691761</v>
      </c>
      <c r="F82" s="2">
        <f t="shared" si="2"/>
        <v>2.2613016301231359</v>
      </c>
      <c r="G82" s="2">
        <v>2</v>
      </c>
      <c r="H82" s="2">
        <v>2</v>
      </c>
    </row>
    <row r="83" spans="1:8" x14ac:dyDescent="0.3">
      <c r="A83" t="str">
        <f t="shared" si="3"/>
        <v/>
      </c>
      <c r="B83" t="s">
        <v>87</v>
      </c>
      <c r="C83" s="2">
        <v>3.545055078748427</v>
      </c>
      <c r="D83" s="2">
        <v>2.5740498837154937</v>
      </c>
      <c r="E83" s="2">
        <v>2.4398154288145291</v>
      </c>
      <c r="F83" s="2">
        <f t="shared" si="2"/>
        <v>2.2613016301231359</v>
      </c>
      <c r="G83" s="2">
        <v>2</v>
      </c>
      <c r="H83" s="2">
        <v>2</v>
      </c>
    </row>
    <row r="84" spans="1:8" x14ac:dyDescent="0.3">
      <c r="A84" t="str">
        <f t="shared" si="3"/>
        <v/>
      </c>
      <c r="B84" t="s">
        <v>88</v>
      </c>
      <c r="C84" s="2">
        <v>0.34657454722144543</v>
      </c>
      <c r="D84" s="2">
        <v>2.0635980760284798</v>
      </c>
      <c r="E84" s="2">
        <v>2.1985916480109502</v>
      </c>
      <c r="F84" s="2">
        <f t="shared" si="2"/>
        <v>2.2613016301231359</v>
      </c>
      <c r="G84" s="2">
        <v>2</v>
      </c>
      <c r="H84" s="2">
        <v>2</v>
      </c>
    </row>
    <row r="85" spans="1:8" x14ac:dyDescent="0.3">
      <c r="A85" t="str">
        <f t="shared" si="3"/>
        <v/>
      </c>
      <c r="B85" t="s">
        <v>89</v>
      </c>
      <c r="C85" s="2">
        <v>1.2756232269512058</v>
      </c>
      <c r="D85" s="2">
        <v>1.7224176176403594</v>
      </c>
      <c r="E85" s="2">
        <v>2.0432044422680429</v>
      </c>
      <c r="F85" s="2">
        <f t="shared" si="2"/>
        <v>2.2613016301231359</v>
      </c>
      <c r="G85" s="2">
        <v>2</v>
      </c>
      <c r="H85" s="2">
        <v>2</v>
      </c>
    </row>
    <row r="86" spans="1:8" x14ac:dyDescent="0.3">
      <c r="A86" t="str">
        <f t="shared" si="3"/>
        <v/>
      </c>
      <c r="B86" t="s">
        <v>90</v>
      </c>
      <c r="C86" s="2">
        <v>1.8980564825393342</v>
      </c>
      <c r="D86" s="2">
        <v>1.1734180855706617</v>
      </c>
      <c r="E86" s="2">
        <v>1.7470988935279097</v>
      </c>
      <c r="F86" s="2">
        <f t="shared" si="2"/>
        <v>2.2613016301231359</v>
      </c>
      <c r="G86" s="2">
        <v>2</v>
      </c>
      <c r="H86" s="2">
        <v>2</v>
      </c>
    </row>
    <row r="87" spans="1:8" x14ac:dyDescent="0.3">
      <c r="A87" t="str">
        <f t="shared" si="3"/>
        <v/>
      </c>
      <c r="B87" t="s">
        <v>91</v>
      </c>
      <c r="C87" s="2">
        <v>-0.92469259493684897</v>
      </c>
      <c r="D87" s="2">
        <v>0.74966237151789705</v>
      </c>
      <c r="E87" s="2">
        <v>1.4451711422935221</v>
      </c>
      <c r="F87" s="2">
        <f t="shared" si="2"/>
        <v>2.2613016301231359</v>
      </c>
      <c r="G87" s="2">
        <v>2</v>
      </c>
      <c r="H87" s="2">
        <v>2</v>
      </c>
    </row>
    <row r="88" spans="1:8" x14ac:dyDescent="0.3">
      <c r="A88" t="str">
        <f t="shared" si="3"/>
        <v/>
      </c>
      <c r="B88" t="s">
        <v>92</v>
      </c>
      <c r="C88" s="2">
        <v>2.4119578318015034</v>
      </c>
      <c r="D88" s="2">
        <v>1.1284405731346629</v>
      </c>
      <c r="E88" s="2">
        <v>1.2676519663035846</v>
      </c>
      <c r="F88" s="2">
        <f t="shared" si="2"/>
        <v>2.2613016301231359</v>
      </c>
      <c r="G88" s="2">
        <v>2</v>
      </c>
      <c r="H88" s="2">
        <v>2</v>
      </c>
    </row>
    <row r="89" spans="1:8" x14ac:dyDescent="0.3">
      <c r="A89" t="str">
        <f t="shared" si="3"/>
        <v/>
      </c>
      <c r="B89" t="s">
        <v>93</v>
      </c>
      <c r="C89" s="2">
        <v>1.9698360537591109</v>
      </c>
      <c r="D89" s="2">
        <v>1.1523670968745885</v>
      </c>
      <c r="E89" s="2">
        <v>1.3358423487664028</v>
      </c>
      <c r="F89" s="2">
        <f t="shared" si="2"/>
        <v>2.2613016301231359</v>
      </c>
      <c r="G89" s="2">
        <v>2</v>
      </c>
      <c r="H89" s="2">
        <v>2</v>
      </c>
    </row>
    <row r="90" spans="1:8" x14ac:dyDescent="0.3">
      <c r="A90" t="str">
        <f t="shared" si="3"/>
        <v/>
      </c>
      <c r="B90" t="s">
        <v>94</v>
      </c>
      <c r="C90" s="2">
        <v>0.23476224261465006</v>
      </c>
      <c r="D90" s="2">
        <v>1.538852042725088</v>
      </c>
      <c r="E90" s="2">
        <v>1.3245858573439184</v>
      </c>
      <c r="F90" s="2">
        <f t="shared" si="2"/>
        <v>2.2613016301231359</v>
      </c>
      <c r="G90" s="2">
        <v>2</v>
      </c>
      <c r="H90" s="2">
        <v>2</v>
      </c>
    </row>
    <row r="91" spans="1:8" x14ac:dyDescent="0.3">
      <c r="A91" t="str">
        <f t="shared" si="3"/>
        <v/>
      </c>
      <c r="B91" t="s">
        <v>95</v>
      </c>
      <c r="C91" s="2">
        <v>-1.0544708275367576</v>
      </c>
      <c r="D91" s="2">
        <v>0.3833758229456678</v>
      </c>
      <c r="E91" s="2">
        <v>1.305243113890775</v>
      </c>
      <c r="F91" s="2">
        <f t="shared" si="2"/>
        <v>2.2613016301231359</v>
      </c>
      <c r="G91" s="2">
        <v>2</v>
      </c>
      <c r="H91" s="2">
        <v>2</v>
      </c>
    </row>
    <row r="92" spans="1:8" x14ac:dyDescent="0.3">
      <c r="A92" t="str">
        <f t="shared" si="3"/>
        <v/>
      </c>
      <c r="B92" t="s">
        <v>96</v>
      </c>
      <c r="C92" s="2">
        <v>3.5093381130639312</v>
      </c>
      <c r="D92" s="2">
        <v>0.89654317604727451</v>
      </c>
      <c r="E92" s="2">
        <v>1.438558529412215</v>
      </c>
      <c r="F92" s="2">
        <f t="shared" si="2"/>
        <v>2.2613016301231359</v>
      </c>
      <c r="G92" s="2">
        <v>2</v>
      </c>
      <c r="H92" s="2">
        <v>2</v>
      </c>
    </row>
    <row r="93" spans="1:8" x14ac:dyDescent="0.3">
      <c r="A93" t="str">
        <f t="shared" si="3"/>
        <v/>
      </c>
      <c r="B93" t="s">
        <v>97</v>
      </c>
      <c r="C93" s="2">
        <v>-0.21516963233429998</v>
      </c>
      <c r="D93" s="2">
        <v>0.7465658843976245</v>
      </c>
      <c r="E93" s="2">
        <v>1.2632286205336962</v>
      </c>
      <c r="F93" s="2">
        <f t="shared" si="2"/>
        <v>2.2613016301231359</v>
      </c>
      <c r="G93" s="2">
        <v>2</v>
      </c>
      <c r="H93" s="2">
        <v>2</v>
      </c>
    </row>
    <row r="94" spans="1:8" x14ac:dyDescent="0.3">
      <c r="A94" t="str">
        <f t="shared" si="3"/>
        <v>2016</v>
      </c>
      <c r="B94" t="s">
        <v>98</v>
      </c>
      <c r="C94" s="2">
        <v>-0.719555891525403</v>
      </c>
      <c r="D94" s="2">
        <v>0.85820419640140944</v>
      </c>
      <c r="E94" s="2">
        <v>1.01078326196542</v>
      </c>
      <c r="F94" s="2">
        <f t="shared" si="2"/>
        <v>2.2613016301231359</v>
      </c>
      <c r="G94" s="2">
        <v>2</v>
      </c>
      <c r="H94" s="2">
        <v>2</v>
      </c>
    </row>
    <row r="95" spans="1:8" x14ac:dyDescent="0.3">
      <c r="A95" t="str">
        <f t="shared" si="3"/>
        <v/>
      </c>
      <c r="B95" t="s">
        <v>99</v>
      </c>
      <c r="C95" s="2">
        <v>4.9094325462283539</v>
      </c>
      <c r="D95" s="2">
        <v>1.3249023407895504</v>
      </c>
      <c r="E95" s="2">
        <v>1.121034349814698</v>
      </c>
      <c r="F95" s="2">
        <f t="shared" si="2"/>
        <v>2.2613016301231359</v>
      </c>
      <c r="G95" s="2">
        <v>2</v>
      </c>
      <c r="H95" s="2">
        <v>2</v>
      </c>
    </row>
    <row r="96" spans="1:8" x14ac:dyDescent="0.3">
      <c r="A96" t="str">
        <f t="shared" si="3"/>
        <v/>
      </c>
      <c r="B96" t="s">
        <v>100</v>
      </c>
      <c r="C96" s="2">
        <v>0.82967990992954821</v>
      </c>
      <c r="D96" s="2">
        <v>1.6731855215441664</v>
      </c>
      <c r="E96" s="2">
        <v>1.1615145956016759</v>
      </c>
      <c r="F96" s="2">
        <f t="shared" si="2"/>
        <v>2.2613016301231359</v>
      </c>
      <c r="G96" s="2">
        <v>2</v>
      </c>
      <c r="H96" s="2">
        <v>2</v>
      </c>
    </row>
    <row r="97" spans="1:8" x14ac:dyDescent="0.3">
      <c r="A97" t="str">
        <f t="shared" si="3"/>
        <v/>
      </c>
      <c r="B97" t="s">
        <v>101</v>
      </c>
      <c r="C97" s="2">
        <v>3.8509631149488133</v>
      </c>
      <c r="D97" s="2">
        <v>3.1966918570355722</v>
      </c>
      <c r="E97" s="2">
        <v>1.3734258263999433</v>
      </c>
      <c r="F97" s="2">
        <f t="shared" si="2"/>
        <v>2.2613016301231359</v>
      </c>
      <c r="G97" s="2">
        <v>2</v>
      </c>
      <c r="H97" s="2">
        <v>2</v>
      </c>
    </row>
    <row r="98" spans="1:8" x14ac:dyDescent="0.3">
      <c r="A98" t="str">
        <f t="shared" si="3"/>
        <v/>
      </c>
      <c r="B98" t="s">
        <v>102</v>
      </c>
      <c r="C98" s="2">
        <v>-1.3091811502262796</v>
      </c>
      <c r="D98" s="2">
        <v>1.1238206248840272</v>
      </c>
      <c r="E98" s="2">
        <v>1.1036173458178311</v>
      </c>
      <c r="F98" s="2">
        <f t="shared" si="2"/>
        <v>2.2613016301231359</v>
      </c>
      <c r="G98" s="2">
        <v>2</v>
      </c>
      <c r="H98" s="2">
        <v>2</v>
      </c>
    </row>
    <row r="99" spans="1:8" x14ac:dyDescent="0.3">
      <c r="A99" t="str">
        <f t="shared" si="3"/>
        <v/>
      </c>
      <c r="B99" t="s">
        <v>103</v>
      </c>
      <c r="C99" s="2">
        <v>1.1035218084659348</v>
      </c>
      <c r="D99" s="2">
        <v>1.2151012577294895</v>
      </c>
      <c r="E99" s="2">
        <v>1.2744979525670663</v>
      </c>
      <c r="F99" s="2">
        <f t="shared" si="2"/>
        <v>2.2613016301231359</v>
      </c>
      <c r="G99" s="2">
        <v>2</v>
      </c>
      <c r="H99" s="2">
        <v>2</v>
      </c>
    </row>
    <row r="100" spans="1:8" x14ac:dyDescent="0.3">
      <c r="A100" t="str">
        <f t="shared" si="3"/>
        <v/>
      </c>
      <c r="B100" t="s">
        <v>104</v>
      </c>
      <c r="C100" s="2">
        <v>1.9394202090294188</v>
      </c>
      <c r="D100" s="2">
        <v>0.5779202890896914</v>
      </c>
      <c r="E100" s="2">
        <v>1.2354745837238834</v>
      </c>
      <c r="F100" s="2">
        <f t="shared" si="2"/>
        <v>2.2613016301231359</v>
      </c>
      <c r="G100" s="2">
        <v>2</v>
      </c>
      <c r="H100" s="2">
        <v>2</v>
      </c>
    </row>
    <row r="101" spans="1:8" x14ac:dyDescent="0.3">
      <c r="A101" t="str">
        <f t="shared" si="3"/>
        <v/>
      </c>
      <c r="B101" t="s">
        <v>105</v>
      </c>
      <c r="C101" s="2">
        <v>3.5109241904851984</v>
      </c>
      <c r="D101" s="2">
        <v>2.1846220693268505</v>
      </c>
      <c r="E101" s="2">
        <v>1.3620989816835571</v>
      </c>
      <c r="F101" s="2">
        <f t="shared" si="2"/>
        <v>2.2613016301231359</v>
      </c>
      <c r="G101" s="2">
        <v>2</v>
      </c>
      <c r="H101" s="2">
        <v>2</v>
      </c>
    </row>
    <row r="102" spans="1:8" x14ac:dyDescent="0.3">
      <c r="A102" t="str">
        <f t="shared" si="3"/>
        <v/>
      </c>
      <c r="B102" t="s">
        <v>106</v>
      </c>
      <c r="C102" s="2">
        <v>1.5788705267935965</v>
      </c>
      <c r="D102" s="2">
        <v>2.3430716421027378</v>
      </c>
      <c r="E102" s="2">
        <v>1.4746775156221803</v>
      </c>
      <c r="F102" s="2">
        <f t="shared" si="2"/>
        <v>2.2613016301231359</v>
      </c>
      <c r="G102" s="2">
        <v>2</v>
      </c>
      <c r="H102" s="2">
        <v>2</v>
      </c>
    </row>
    <row r="103" spans="1:8" x14ac:dyDescent="0.3">
      <c r="A103" t="str">
        <f t="shared" si="3"/>
        <v/>
      </c>
      <c r="B103" t="s">
        <v>107</v>
      </c>
      <c r="C103" s="2">
        <v>3.9564414222557298</v>
      </c>
      <c r="D103" s="2">
        <v>3.0154120465115084</v>
      </c>
      <c r="E103" s="2">
        <v>1.8932971099348883</v>
      </c>
      <c r="F103" s="2">
        <f t="shared" si="2"/>
        <v>2.2613016301231359</v>
      </c>
      <c r="G103" s="2">
        <v>2</v>
      </c>
      <c r="H103" s="2">
        <v>2</v>
      </c>
    </row>
    <row r="104" spans="1:8" x14ac:dyDescent="0.3">
      <c r="A104" t="str">
        <f t="shared" si="3"/>
        <v/>
      </c>
      <c r="B104" t="s">
        <v>108</v>
      </c>
      <c r="C104" s="2">
        <v>0.86892993319400702</v>
      </c>
      <c r="D104" s="2">
        <v>2.134747294081111</v>
      </c>
      <c r="E104" s="2">
        <v>1.6741239446388612</v>
      </c>
      <c r="F104" s="2">
        <f t="shared" si="2"/>
        <v>2.2613016301231359</v>
      </c>
      <c r="G104" s="2">
        <v>2</v>
      </c>
      <c r="H104" s="2">
        <v>2</v>
      </c>
    </row>
    <row r="105" spans="1:8" x14ac:dyDescent="0.3">
      <c r="A105" t="str">
        <f t="shared" si="3"/>
        <v/>
      </c>
      <c r="B105" t="s">
        <v>109</v>
      </c>
      <c r="C105" s="2">
        <v>2.2651761481671251</v>
      </c>
      <c r="D105" s="2">
        <v>2.363515834538954</v>
      </c>
      <c r="E105" s="2">
        <v>1.8823709400159316</v>
      </c>
      <c r="F105" s="2">
        <f t="shared" si="2"/>
        <v>2.2613016301231359</v>
      </c>
      <c r="G105" s="2">
        <v>2</v>
      </c>
      <c r="H105" s="2">
        <v>2</v>
      </c>
    </row>
    <row r="106" spans="1:8" x14ac:dyDescent="0.3">
      <c r="A106" t="str">
        <f t="shared" si="3"/>
        <v>2017</v>
      </c>
      <c r="B106" t="s">
        <v>110</v>
      </c>
      <c r="C106" s="2">
        <v>2.9971304041620961</v>
      </c>
      <c r="D106" s="2">
        <v>2.0437454951744094</v>
      </c>
      <c r="E106" s="2">
        <v>2.1948853673668944</v>
      </c>
      <c r="F106" s="2">
        <f t="shared" si="2"/>
        <v>2.2613016301231359</v>
      </c>
      <c r="G106" s="2">
        <v>2</v>
      </c>
      <c r="H106" s="2">
        <v>2</v>
      </c>
    </row>
    <row r="107" spans="1:8" x14ac:dyDescent="0.3">
      <c r="A107" t="str">
        <f t="shared" si="3"/>
        <v/>
      </c>
      <c r="B107" t="s">
        <v>111</v>
      </c>
      <c r="C107" s="2">
        <v>-1.4961773543176293</v>
      </c>
      <c r="D107" s="2">
        <v>1.2553763993371974</v>
      </c>
      <c r="E107" s="2">
        <v>1.65975055439469</v>
      </c>
      <c r="F107" s="2">
        <f t="shared" si="2"/>
        <v>2.2613016301231359</v>
      </c>
      <c r="G107" s="2">
        <v>2</v>
      </c>
      <c r="H107" s="2">
        <v>2</v>
      </c>
    </row>
    <row r="108" spans="1:8" x14ac:dyDescent="0.3">
      <c r="A108" t="str">
        <f t="shared" si="3"/>
        <v/>
      </c>
      <c r="B108" t="s">
        <v>112</v>
      </c>
      <c r="C108" s="2">
        <v>1.3441193551278152</v>
      </c>
      <c r="D108" s="2">
        <v>0.94835746832409396</v>
      </c>
      <c r="E108" s="2">
        <v>1.7028726848238307</v>
      </c>
      <c r="F108" s="2">
        <f t="shared" si="2"/>
        <v>2.2613016301231359</v>
      </c>
      <c r="G108" s="2">
        <v>2</v>
      </c>
      <c r="H108" s="2">
        <v>2</v>
      </c>
    </row>
    <row r="109" spans="1:8" x14ac:dyDescent="0.3">
      <c r="A109" t="str">
        <f t="shared" si="3"/>
        <v/>
      </c>
      <c r="B109" t="s">
        <v>113</v>
      </c>
      <c r="C109" s="2">
        <v>1.9536781030385253</v>
      </c>
      <c r="D109" s="2">
        <v>0.60054003461623706</v>
      </c>
      <c r="E109" s="2">
        <v>1.5467240915101543</v>
      </c>
      <c r="F109" s="2">
        <f t="shared" si="2"/>
        <v>2.2613016301231359</v>
      </c>
      <c r="G109" s="2">
        <v>2</v>
      </c>
      <c r="H109" s="2">
        <v>2</v>
      </c>
    </row>
    <row r="110" spans="1:8" x14ac:dyDescent="0.3">
      <c r="A110" t="str">
        <f t="shared" si="3"/>
        <v/>
      </c>
      <c r="B110" t="s">
        <v>114</v>
      </c>
      <c r="C110" s="2">
        <v>3.0226246939279333</v>
      </c>
      <c r="D110" s="2">
        <v>2.1068073840314248</v>
      </c>
      <c r="E110" s="2">
        <v>1.9108848471341755</v>
      </c>
      <c r="F110" s="2">
        <f t="shared" si="2"/>
        <v>2.2613016301231359</v>
      </c>
      <c r="G110" s="2">
        <v>2</v>
      </c>
      <c r="H110" s="2">
        <v>2</v>
      </c>
    </row>
    <row r="111" spans="1:8" x14ac:dyDescent="0.3">
      <c r="A111" t="str">
        <f t="shared" si="3"/>
        <v/>
      </c>
      <c r="B111" t="s">
        <v>115</v>
      </c>
      <c r="C111" s="2">
        <v>2.4414655385107897</v>
      </c>
      <c r="D111" s="2">
        <v>2.4725894451590826</v>
      </c>
      <c r="E111" s="2">
        <v>2.0225945589897876</v>
      </c>
      <c r="F111" s="2">
        <f t="shared" si="2"/>
        <v>2.2613016301231359</v>
      </c>
      <c r="G111" s="2">
        <v>2</v>
      </c>
      <c r="H111" s="2">
        <v>2</v>
      </c>
    </row>
    <row r="112" spans="1:8" x14ac:dyDescent="0.3">
      <c r="A112" t="str">
        <f t="shared" si="3"/>
        <v/>
      </c>
      <c r="B112" t="s">
        <v>116</v>
      </c>
      <c r="C112" s="2">
        <v>2.5007709838897219</v>
      </c>
      <c r="D112" s="2">
        <v>2.6549537387761482</v>
      </c>
      <c r="E112" s="2">
        <v>2.0692942095323463</v>
      </c>
      <c r="F112" s="2">
        <f t="shared" si="2"/>
        <v>2.2613016301231359</v>
      </c>
      <c r="G112" s="2">
        <v>2</v>
      </c>
      <c r="H112" s="2">
        <v>2</v>
      </c>
    </row>
    <row r="113" spans="1:8" x14ac:dyDescent="0.3">
      <c r="A113" t="str">
        <f t="shared" si="3"/>
        <v/>
      </c>
      <c r="B113" t="s">
        <v>117</v>
      </c>
      <c r="C113" s="2">
        <v>0.93857699595862876</v>
      </c>
      <c r="D113" s="2">
        <v>1.9602711727863802</v>
      </c>
      <c r="E113" s="2">
        <v>1.855470916268942</v>
      </c>
      <c r="F113" s="2">
        <f t="shared" si="2"/>
        <v>2.2613016301231359</v>
      </c>
      <c r="G113" s="2">
        <v>2</v>
      </c>
      <c r="H113" s="2">
        <v>2</v>
      </c>
    </row>
    <row r="114" spans="1:8" x14ac:dyDescent="0.3">
      <c r="A114" t="str">
        <f t="shared" si="3"/>
        <v/>
      </c>
      <c r="B114" t="s">
        <v>118</v>
      </c>
      <c r="C114" s="2">
        <v>4.2438756227754837</v>
      </c>
      <c r="D114" s="2">
        <v>2.5610745342079446</v>
      </c>
      <c r="E114" s="2">
        <v>2.0755256798742572</v>
      </c>
      <c r="F114" s="2">
        <f t="shared" si="2"/>
        <v>2.2613016301231359</v>
      </c>
      <c r="G114" s="2">
        <v>2</v>
      </c>
      <c r="H114" s="2">
        <v>2</v>
      </c>
    </row>
    <row r="115" spans="1:8" x14ac:dyDescent="0.3">
      <c r="A115" t="str">
        <f t="shared" si="3"/>
        <v/>
      </c>
      <c r="B115" t="s">
        <v>119</v>
      </c>
      <c r="C115" s="2">
        <v>4.2083081812051448</v>
      </c>
      <c r="D115" s="2">
        <v>3.1302535999797527</v>
      </c>
      <c r="E115" s="2">
        <v>2.096111967763048</v>
      </c>
      <c r="F115" s="2">
        <f t="shared" si="2"/>
        <v>2.2613016301231359</v>
      </c>
      <c r="G115" s="2">
        <v>2</v>
      </c>
      <c r="H115" s="2">
        <v>2</v>
      </c>
    </row>
    <row r="116" spans="1:8" x14ac:dyDescent="0.3">
      <c r="A116" t="str">
        <f t="shared" si="3"/>
        <v/>
      </c>
      <c r="B116" t="s">
        <v>120</v>
      </c>
      <c r="C116" s="2">
        <v>1.1247930814099805</v>
      </c>
      <c r="D116" s="2">
        <v>3.1923256284635357</v>
      </c>
      <c r="E116" s="2">
        <v>2.1176682516612422</v>
      </c>
      <c r="F116" s="2">
        <f t="shared" si="2"/>
        <v>2.2613016301231359</v>
      </c>
      <c r="G116" s="2">
        <v>2</v>
      </c>
      <c r="H116" s="2">
        <v>2</v>
      </c>
    </row>
    <row r="117" spans="1:8" x14ac:dyDescent="0.3">
      <c r="A117" t="str">
        <f t="shared" si="3"/>
        <v/>
      </c>
      <c r="B117" t="s">
        <v>121</v>
      </c>
      <c r="C117" s="2">
        <v>3.6824952878632855</v>
      </c>
      <c r="D117" s="2">
        <v>3.00519885015947</v>
      </c>
      <c r="E117" s="2">
        <v>2.2348652139289493</v>
      </c>
      <c r="F117" s="2">
        <f t="shared" si="2"/>
        <v>2.2613016301231359</v>
      </c>
      <c r="G117" s="2">
        <v>2</v>
      </c>
      <c r="H117" s="2">
        <v>2</v>
      </c>
    </row>
    <row r="118" spans="1:8" x14ac:dyDescent="0.3">
      <c r="A118" t="str">
        <f t="shared" si="3"/>
        <v>2018</v>
      </c>
      <c r="B118" t="s">
        <v>122</v>
      </c>
      <c r="C118" s="2">
        <v>3.9320855069938876</v>
      </c>
      <c r="D118" s="2">
        <v>2.9131246254223844</v>
      </c>
      <c r="E118" s="2">
        <v>2.3118816130784037</v>
      </c>
      <c r="F118" s="2">
        <f t="shared" si="2"/>
        <v>2.2613016301231359</v>
      </c>
      <c r="G118" s="2">
        <v>2</v>
      </c>
      <c r="H118" s="2">
        <v>2</v>
      </c>
    </row>
    <row r="119" spans="1:8" x14ac:dyDescent="0.3">
      <c r="A119" t="str">
        <f t="shared" si="3"/>
        <v/>
      </c>
      <c r="B119" t="s">
        <v>123</v>
      </c>
      <c r="C119" s="2">
        <v>1.8455332097096599</v>
      </c>
      <c r="D119" s="2">
        <v>3.1533713348556112</v>
      </c>
      <c r="E119" s="2">
        <v>2.596720857802981</v>
      </c>
      <c r="F119" s="2">
        <f t="shared" si="2"/>
        <v>2.2613016301231359</v>
      </c>
      <c r="G119" s="2">
        <v>2</v>
      </c>
      <c r="H119" s="2">
        <v>2</v>
      </c>
    </row>
    <row r="120" spans="1:8" x14ac:dyDescent="0.3">
      <c r="A120" t="str">
        <f t="shared" si="3"/>
        <v/>
      </c>
      <c r="B120" t="s">
        <v>124</v>
      </c>
      <c r="C120" s="2">
        <v>3.4913961618732392</v>
      </c>
      <c r="D120" s="2">
        <v>3.0896716261922621</v>
      </c>
      <c r="E120" s="2">
        <v>2.776136528219264</v>
      </c>
      <c r="F120" s="2">
        <f t="shared" si="2"/>
        <v>2.2613016301231359</v>
      </c>
      <c r="G120" s="2">
        <v>2</v>
      </c>
      <c r="H120" s="2">
        <v>2</v>
      </c>
    </row>
    <row r="121" spans="1:8" x14ac:dyDescent="0.3">
      <c r="A121" t="str">
        <f t="shared" si="3"/>
        <v/>
      </c>
      <c r="B121" t="s">
        <v>125</v>
      </c>
      <c r="C121" s="2">
        <v>1.0686621245256989</v>
      </c>
      <c r="D121" s="2">
        <v>2.1351971653695325</v>
      </c>
      <c r="E121" s="2">
        <v>2.7014928014590156</v>
      </c>
      <c r="F121" s="2">
        <f t="shared" si="2"/>
        <v>2.2613016301231359</v>
      </c>
      <c r="G121" s="2">
        <v>2</v>
      </c>
      <c r="H121" s="2">
        <v>2</v>
      </c>
    </row>
    <row r="122" spans="1:8" x14ac:dyDescent="0.3">
      <c r="A122" t="str">
        <f t="shared" si="3"/>
        <v/>
      </c>
      <c r="B122" t="s">
        <v>126</v>
      </c>
      <c r="C122" s="2">
        <v>1.7790829071951952</v>
      </c>
      <c r="D122" s="2">
        <v>2.1130470645313779</v>
      </c>
      <c r="E122" s="2">
        <v>2.5976113716438487</v>
      </c>
      <c r="F122" s="2">
        <f t="shared" si="2"/>
        <v>2.2613016301231359</v>
      </c>
      <c r="G122" s="2">
        <v>2</v>
      </c>
      <c r="H122" s="2">
        <v>2</v>
      </c>
    </row>
    <row r="123" spans="1:8" x14ac:dyDescent="0.3">
      <c r="A123" t="str">
        <f t="shared" si="3"/>
        <v/>
      </c>
      <c r="B123" t="s">
        <v>127</v>
      </c>
      <c r="C123" s="2">
        <v>2.1701417927698863</v>
      </c>
      <c r="D123" s="2">
        <v>1.6726289414969269</v>
      </c>
      <c r="E123" s="2">
        <v>2.5749390600895206</v>
      </c>
      <c r="F123" s="2">
        <f t="shared" si="2"/>
        <v>2.2613016301231359</v>
      </c>
      <c r="G123" s="2">
        <v>2</v>
      </c>
      <c r="H123" s="2">
        <v>2</v>
      </c>
    </row>
    <row r="124" spans="1:8" x14ac:dyDescent="0.3">
      <c r="A124" t="str">
        <f t="shared" si="3"/>
        <v/>
      </c>
      <c r="B124" t="s">
        <v>128</v>
      </c>
      <c r="C124" s="2">
        <v>2.3748789894713962</v>
      </c>
      <c r="D124" s="2">
        <v>2.1080345631454924</v>
      </c>
      <c r="E124" s="2">
        <v>2.5644345548325731</v>
      </c>
      <c r="F124" s="2">
        <f t="shared" si="2"/>
        <v>2.2613016301231359</v>
      </c>
      <c r="G124" s="2">
        <v>2</v>
      </c>
      <c r="H124" s="2">
        <v>2</v>
      </c>
    </row>
    <row r="125" spans="1:8" x14ac:dyDescent="0.3">
      <c r="A125" t="str">
        <f t="shared" si="3"/>
        <v/>
      </c>
      <c r="B125" t="s">
        <v>129</v>
      </c>
      <c r="C125" s="2">
        <v>1.8018393558274948</v>
      </c>
      <c r="D125" s="2">
        <v>2.1156200460229257</v>
      </c>
      <c r="E125" s="2">
        <v>2.6372468542818384</v>
      </c>
      <c r="F125" s="2">
        <f t="shared" si="2"/>
        <v>2.2613016301231359</v>
      </c>
      <c r="G125" s="2">
        <v>2</v>
      </c>
      <c r="H125" s="2">
        <v>2</v>
      </c>
    </row>
    <row r="126" spans="1:8" x14ac:dyDescent="0.3">
      <c r="A126" t="str">
        <f t="shared" si="3"/>
        <v/>
      </c>
      <c r="B126" t="s">
        <v>130</v>
      </c>
      <c r="C126" s="2">
        <v>3.5538927618514293</v>
      </c>
      <c r="D126" s="2">
        <v>2.5768703690501069</v>
      </c>
      <c r="E126" s="2">
        <v>2.5804619893071701</v>
      </c>
      <c r="F126" s="2">
        <f t="shared" si="2"/>
        <v>2.2613016301231359</v>
      </c>
      <c r="G126" s="2">
        <v>2</v>
      </c>
      <c r="H126" s="2">
        <v>2</v>
      </c>
    </row>
    <row r="127" spans="1:8" x14ac:dyDescent="0.3">
      <c r="A127" t="str">
        <f t="shared" si="3"/>
        <v/>
      </c>
      <c r="B127" t="s">
        <v>131</v>
      </c>
      <c r="C127" s="2">
        <v>1.410416568250783</v>
      </c>
      <c r="D127" s="2">
        <v>2.2553828953099022</v>
      </c>
      <c r="E127" s="2">
        <v>2.3480727395760459</v>
      </c>
      <c r="F127" s="2">
        <f t="shared" si="2"/>
        <v>2.2613016301231359</v>
      </c>
      <c r="G127" s="2">
        <v>2</v>
      </c>
      <c r="H127" s="2">
        <v>2</v>
      </c>
    </row>
    <row r="128" spans="1:8" x14ac:dyDescent="0.3">
      <c r="A128" t="str">
        <f t="shared" si="3"/>
        <v/>
      </c>
      <c r="B128" t="s">
        <v>132</v>
      </c>
      <c r="C128" s="2">
        <v>2.3026856270973006</v>
      </c>
      <c r="D128" s="2">
        <v>2.4223316523998375</v>
      </c>
      <c r="E128" s="2">
        <v>2.4468913867064623</v>
      </c>
      <c r="F128" s="2">
        <f t="shared" si="2"/>
        <v>2.2613016301231359</v>
      </c>
      <c r="G128" s="2">
        <v>2</v>
      </c>
      <c r="H128" s="2">
        <v>2</v>
      </c>
    </row>
    <row r="129" spans="1:8" x14ac:dyDescent="0.3">
      <c r="A129" t="str">
        <f t="shared" si="3"/>
        <v/>
      </c>
      <c r="B129" t="s">
        <v>133</v>
      </c>
      <c r="C129" s="2">
        <v>2.9824854208174267</v>
      </c>
      <c r="D129" s="2">
        <v>2.2318625387218369</v>
      </c>
      <c r="E129" s="2">
        <v>2.3890732775570189</v>
      </c>
      <c r="F129" s="2">
        <f t="shared" si="2"/>
        <v>2.2613016301231359</v>
      </c>
      <c r="G129" s="2">
        <v>2</v>
      </c>
      <c r="H129" s="2">
        <v>2</v>
      </c>
    </row>
    <row r="130" spans="1:8" x14ac:dyDescent="0.3">
      <c r="A130" t="str">
        <f t="shared" si="3"/>
        <v>2019</v>
      </c>
      <c r="B130" t="s">
        <v>134</v>
      </c>
      <c r="C130" s="2">
        <v>1.8425129242706673</v>
      </c>
      <c r="D130" s="2">
        <v>2.3758946573951314</v>
      </c>
      <c r="E130" s="2">
        <v>2.2159260594798225</v>
      </c>
      <c r="F130" s="2">
        <f t="shared" ref="F130:F193" si="4">AVERAGE(C$5:C$195)</f>
        <v>2.2613016301231359</v>
      </c>
      <c r="G130" s="2">
        <v>2</v>
      </c>
      <c r="H130" s="2">
        <v>2</v>
      </c>
    </row>
    <row r="131" spans="1:8" x14ac:dyDescent="0.3">
      <c r="A131" t="str">
        <f t="shared" si="3"/>
        <v/>
      </c>
      <c r="B131" t="s">
        <v>135</v>
      </c>
      <c r="C131" s="2">
        <v>2.9205552021825065</v>
      </c>
      <c r="D131" s="2">
        <v>2.5818511824235335</v>
      </c>
      <c r="E131" s="2">
        <v>2.305404960541968</v>
      </c>
      <c r="F131" s="2">
        <f t="shared" si="4"/>
        <v>2.2613016301231359</v>
      </c>
      <c r="G131" s="2">
        <v>2</v>
      </c>
      <c r="H131" s="2">
        <v>2</v>
      </c>
    </row>
    <row r="132" spans="1:8" x14ac:dyDescent="0.3">
      <c r="A132" t="str">
        <f t="shared" si="3"/>
        <v/>
      </c>
      <c r="B132" t="s">
        <v>136</v>
      </c>
      <c r="C132" s="2">
        <v>2.7797352024176325</v>
      </c>
      <c r="D132" s="2">
        <v>2.5142677762902688</v>
      </c>
      <c r="E132" s="2">
        <v>2.246593917196904</v>
      </c>
      <c r="F132" s="2">
        <f t="shared" si="4"/>
        <v>2.2613016301231359</v>
      </c>
      <c r="G132" s="2">
        <v>2</v>
      </c>
      <c r="H132" s="2">
        <v>2</v>
      </c>
    </row>
    <row r="133" spans="1:8" x14ac:dyDescent="0.3">
      <c r="A133" t="str">
        <f t="shared" si="3"/>
        <v/>
      </c>
      <c r="B133" t="s">
        <v>137</v>
      </c>
      <c r="C133" s="2">
        <v>1.2280152605835593</v>
      </c>
      <c r="D133" s="2">
        <v>2.3094352217278993</v>
      </c>
      <c r="E133" s="2">
        <v>2.2600184154530911</v>
      </c>
      <c r="F133" s="2">
        <f t="shared" si="4"/>
        <v>2.2613016301231359</v>
      </c>
      <c r="G133" s="2">
        <v>2</v>
      </c>
      <c r="H133" s="2">
        <v>2</v>
      </c>
    </row>
    <row r="134" spans="1:8" x14ac:dyDescent="0.3">
      <c r="A134" t="str">
        <f t="shared" ref="A134:A197" si="5">IF(RIGHT(B134,1)="6",LEFT(B134,4),"")</f>
        <v/>
      </c>
      <c r="B134" t="s">
        <v>138</v>
      </c>
      <c r="C134" s="2">
        <v>0.17757310509163293</v>
      </c>
      <c r="D134" s="2">
        <v>1.3951078560309416</v>
      </c>
      <c r="E134" s="2">
        <v>2.124951749254067</v>
      </c>
      <c r="F134" s="2">
        <f t="shared" si="4"/>
        <v>2.2613016301231359</v>
      </c>
      <c r="G134" s="2">
        <v>2</v>
      </c>
      <c r="H134" s="2">
        <v>2</v>
      </c>
    </row>
    <row r="135" spans="1:8" x14ac:dyDescent="0.3">
      <c r="A135" t="str">
        <f t="shared" si="5"/>
        <v/>
      </c>
      <c r="B135" t="s">
        <v>139</v>
      </c>
      <c r="C135" s="2">
        <v>3.1764256015064829</v>
      </c>
      <c r="D135" s="2">
        <v>1.5273379890605583</v>
      </c>
      <c r="E135" s="2">
        <v>2.2083956299089103</v>
      </c>
      <c r="F135" s="2">
        <f t="shared" si="4"/>
        <v>2.2613016301231359</v>
      </c>
      <c r="G135" s="2">
        <v>2</v>
      </c>
      <c r="H135" s="2">
        <v>2</v>
      </c>
    </row>
    <row r="136" spans="1:8" x14ac:dyDescent="0.3">
      <c r="A136" t="str">
        <f t="shared" si="5"/>
        <v/>
      </c>
      <c r="B136" t="s">
        <v>140</v>
      </c>
      <c r="C136" s="2">
        <v>0.64685176024876778</v>
      </c>
      <c r="D136" s="2">
        <v>1.3336168222822946</v>
      </c>
      <c r="E136" s="2">
        <v>2.0635031483138278</v>
      </c>
      <c r="F136" s="2">
        <f t="shared" si="4"/>
        <v>2.2613016301231359</v>
      </c>
      <c r="G136" s="2">
        <v>2</v>
      </c>
      <c r="H136" s="2">
        <v>2</v>
      </c>
    </row>
    <row r="137" spans="1:8" x14ac:dyDescent="0.3">
      <c r="A137" t="str">
        <f t="shared" si="5"/>
        <v/>
      </c>
      <c r="B137" t="s">
        <v>141</v>
      </c>
      <c r="C137" s="2">
        <v>3.5858974558553802</v>
      </c>
      <c r="D137" s="2">
        <v>2.4697249392035436</v>
      </c>
      <c r="E137" s="2">
        <v>2.211372796921518</v>
      </c>
      <c r="F137" s="2">
        <f t="shared" si="4"/>
        <v>2.2613016301231359</v>
      </c>
      <c r="G137" s="2">
        <v>2</v>
      </c>
      <c r="H137" s="2">
        <v>2</v>
      </c>
    </row>
    <row r="138" spans="1:8" x14ac:dyDescent="0.3">
      <c r="A138" t="str">
        <f t="shared" si="5"/>
        <v/>
      </c>
      <c r="B138" t="s">
        <v>142</v>
      </c>
      <c r="C138" s="2">
        <v>1.5270554663936009</v>
      </c>
      <c r="D138" s="2">
        <v>1.9199348941659162</v>
      </c>
      <c r="E138" s="2">
        <v>2.0431448914967731</v>
      </c>
      <c r="F138" s="2">
        <f t="shared" si="4"/>
        <v>2.2613016301231359</v>
      </c>
      <c r="G138" s="2">
        <v>2</v>
      </c>
      <c r="H138" s="2">
        <v>2</v>
      </c>
    </row>
    <row r="139" spans="1:8" x14ac:dyDescent="0.3">
      <c r="A139" t="str">
        <f t="shared" si="5"/>
        <v/>
      </c>
      <c r="B139" t="s">
        <v>143</v>
      </c>
      <c r="C139" s="2">
        <v>-5.6771102526263606</v>
      </c>
      <c r="D139" s="2">
        <v>-0.1880524434591265</v>
      </c>
      <c r="E139" s="2">
        <v>1.4288992470757655</v>
      </c>
      <c r="F139" s="2">
        <f t="shared" si="4"/>
        <v>2.2613016301231359</v>
      </c>
      <c r="G139" s="2">
        <v>2</v>
      </c>
      <c r="H139" s="2">
        <v>2</v>
      </c>
    </row>
    <row r="140" spans="1:8" x14ac:dyDescent="0.3">
      <c r="A140" t="str">
        <f t="shared" si="5"/>
        <v/>
      </c>
      <c r="B140" t="s">
        <v>144</v>
      </c>
      <c r="C140" s="2">
        <v>-74.329032281685926</v>
      </c>
      <c r="D140" s="2">
        <v>-26.159695689306229</v>
      </c>
      <c r="E140" s="2">
        <v>-9.6091134080081417</v>
      </c>
      <c r="F140" s="2">
        <f t="shared" si="4"/>
        <v>2.2613016301231359</v>
      </c>
      <c r="G140" s="2">
        <v>2</v>
      </c>
      <c r="H140" s="2">
        <v>2</v>
      </c>
    </row>
    <row r="141" spans="1:8" x14ac:dyDescent="0.3">
      <c r="A141" t="str">
        <f t="shared" si="5"/>
        <v/>
      </c>
      <c r="B141" t="s">
        <v>145</v>
      </c>
      <c r="C141" s="2">
        <v>27.966144954618912</v>
      </c>
      <c r="D141" s="2">
        <v>-17.346665859897794</v>
      </c>
      <c r="E141" s="2">
        <v>-7.9580899320143672</v>
      </c>
      <c r="F141" s="2">
        <f t="shared" si="4"/>
        <v>2.2613016301231359</v>
      </c>
      <c r="G141" s="2">
        <v>2</v>
      </c>
      <c r="H141" s="2">
        <v>2</v>
      </c>
    </row>
    <row r="142" spans="1:8" x14ac:dyDescent="0.3">
      <c r="A142" t="str">
        <f t="shared" si="5"/>
        <v>2020</v>
      </c>
      <c r="B142" t="s">
        <v>146</v>
      </c>
      <c r="C142" s="2">
        <v>26.005089493273161</v>
      </c>
      <c r="D142" s="2">
        <v>-6.7859326112646174</v>
      </c>
      <c r="E142" s="2">
        <v>-6.3105827447643925</v>
      </c>
      <c r="F142" s="2">
        <f t="shared" si="4"/>
        <v>2.2613016301231359</v>
      </c>
      <c r="G142" s="2">
        <v>2</v>
      </c>
      <c r="H142" s="2">
        <v>2</v>
      </c>
    </row>
    <row r="143" spans="1:8" x14ac:dyDescent="0.3">
      <c r="A143" t="str">
        <f t="shared" si="5"/>
        <v/>
      </c>
      <c r="B143" t="s">
        <v>147</v>
      </c>
      <c r="C143" s="2">
        <v>2.3051494123210725</v>
      </c>
      <c r="D143" s="2">
        <v>18.758794620071047</v>
      </c>
      <c r="E143" s="2">
        <v>-6.3573952506741138</v>
      </c>
      <c r="F143" s="2">
        <f t="shared" si="4"/>
        <v>2.2613016301231359</v>
      </c>
      <c r="G143" s="2">
        <v>2</v>
      </c>
      <c r="H143" s="2">
        <v>2</v>
      </c>
    </row>
    <row r="144" spans="1:8" x14ac:dyDescent="0.3">
      <c r="A144" t="str">
        <f t="shared" si="5"/>
        <v/>
      </c>
      <c r="B144" t="s">
        <v>148</v>
      </c>
      <c r="C144" s="2">
        <v>8.5187609232477932</v>
      </c>
      <c r="D144" s="2">
        <v>12.276333276280676</v>
      </c>
      <c r="E144" s="2">
        <v>-5.9324290194385458</v>
      </c>
      <c r="F144" s="2">
        <f t="shared" si="4"/>
        <v>2.2613016301231359</v>
      </c>
      <c r="G144" s="2">
        <v>2</v>
      </c>
      <c r="H144" s="2">
        <v>2</v>
      </c>
    </row>
    <row r="145" spans="1:8" x14ac:dyDescent="0.3">
      <c r="A145" t="str">
        <f t="shared" si="5"/>
        <v/>
      </c>
      <c r="B145" t="s">
        <v>149</v>
      </c>
      <c r="C145" s="2">
        <v>7.0977438422153094</v>
      </c>
      <c r="D145" s="2">
        <v>5.9738847259280581</v>
      </c>
      <c r="E145" s="2">
        <v>-5.4895357576233756</v>
      </c>
      <c r="F145" s="2">
        <f t="shared" si="4"/>
        <v>2.2613016301231359</v>
      </c>
      <c r="G145" s="2">
        <v>2</v>
      </c>
      <c r="H145" s="2">
        <v>2</v>
      </c>
    </row>
    <row r="146" spans="1:8" x14ac:dyDescent="0.3">
      <c r="A146" t="str">
        <f t="shared" si="5"/>
        <v/>
      </c>
      <c r="B146" t="s">
        <v>150</v>
      </c>
      <c r="C146" s="2">
        <v>8.9616077296037275</v>
      </c>
      <c r="D146" s="2">
        <v>8.1927041650222758</v>
      </c>
      <c r="E146" s="2">
        <v>-4.825235073086132</v>
      </c>
      <c r="F146" s="2">
        <f t="shared" si="4"/>
        <v>2.2613016301231359</v>
      </c>
      <c r="G146" s="2">
        <v>2</v>
      </c>
      <c r="H146" s="2">
        <v>2</v>
      </c>
    </row>
    <row r="147" spans="1:8" x14ac:dyDescent="0.3">
      <c r="A147" t="str">
        <f t="shared" si="5"/>
        <v/>
      </c>
      <c r="B147" t="s">
        <v>151</v>
      </c>
      <c r="C147" s="2">
        <v>3.5800758092338736</v>
      </c>
      <c r="D147" s="2">
        <v>6.5464757936843041</v>
      </c>
      <c r="E147" s="2">
        <v>-4.7942617517777393</v>
      </c>
      <c r="F147" s="2">
        <f t="shared" si="4"/>
        <v>2.2613016301231359</v>
      </c>
      <c r="G147" s="2">
        <v>2</v>
      </c>
      <c r="H147" s="2">
        <v>2</v>
      </c>
    </row>
    <row r="148" spans="1:8" x14ac:dyDescent="0.3">
      <c r="A148" t="str">
        <f t="shared" si="5"/>
        <v/>
      </c>
      <c r="B148" t="s">
        <v>152</v>
      </c>
      <c r="C148" s="2">
        <v>5.6474369462942375</v>
      </c>
      <c r="D148" s="2">
        <v>6.0630401617106129</v>
      </c>
      <c r="E148" s="2">
        <v>-4.4087760031536138</v>
      </c>
      <c r="F148" s="2">
        <f t="shared" si="4"/>
        <v>2.2613016301231359</v>
      </c>
      <c r="G148" s="2">
        <v>2</v>
      </c>
      <c r="H148" s="2">
        <v>2</v>
      </c>
    </row>
    <row r="149" spans="1:8" x14ac:dyDescent="0.3">
      <c r="A149" t="str">
        <f t="shared" si="5"/>
        <v/>
      </c>
      <c r="B149" t="s">
        <v>153</v>
      </c>
      <c r="C149" s="2">
        <v>4.1669070704344335</v>
      </c>
      <c r="D149" s="2">
        <v>4.4648066086541816</v>
      </c>
      <c r="E149" s="2">
        <v>-4.3642098091654757</v>
      </c>
      <c r="F149" s="2">
        <f t="shared" si="4"/>
        <v>2.2613016301231359</v>
      </c>
      <c r="G149" s="2">
        <v>2</v>
      </c>
      <c r="H149" s="2">
        <v>2</v>
      </c>
    </row>
    <row r="150" spans="1:8" x14ac:dyDescent="0.3">
      <c r="A150" t="str">
        <f t="shared" si="5"/>
        <v/>
      </c>
      <c r="B150" t="s">
        <v>154</v>
      </c>
      <c r="C150" s="2">
        <v>-3.4902449688670623</v>
      </c>
      <c r="D150" s="2">
        <v>2.10803301595387</v>
      </c>
      <c r="E150" s="2">
        <v>-4.7672696657870439</v>
      </c>
      <c r="F150" s="2">
        <f t="shared" si="4"/>
        <v>2.2613016301231359</v>
      </c>
      <c r="G150" s="2">
        <v>2</v>
      </c>
      <c r="H150" s="2">
        <v>2</v>
      </c>
    </row>
    <row r="151" spans="1:8" x14ac:dyDescent="0.3">
      <c r="A151" t="str">
        <f t="shared" si="5"/>
        <v/>
      </c>
      <c r="B151" t="s">
        <v>155</v>
      </c>
      <c r="C151" s="2">
        <v>14.012691837145773</v>
      </c>
      <c r="D151" s="2">
        <v>4.8964513129043814</v>
      </c>
      <c r="E151" s="2">
        <v>-3.2507565608885902</v>
      </c>
      <c r="F151" s="2">
        <f t="shared" si="4"/>
        <v>2.2613016301231359</v>
      </c>
      <c r="G151" s="2">
        <v>2</v>
      </c>
      <c r="H151" s="2">
        <v>2</v>
      </c>
    </row>
    <row r="152" spans="1:8" x14ac:dyDescent="0.3">
      <c r="A152" t="str">
        <f t="shared" si="5"/>
        <v/>
      </c>
      <c r="B152" t="s">
        <v>156</v>
      </c>
      <c r="C152" s="2">
        <v>5.7845277740618428</v>
      </c>
      <c r="D152" s="2">
        <v>5.435658214113519</v>
      </c>
      <c r="E152" s="2">
        <v>8.8669117888162674</v>
      </c>
      <c r="F152" s="2">
        <f t="shared" si="4"/>
        <v>2.2613016301231359</v>
      </c>
      <c r="G152" s="2">
        <v>2</v>
      </c>
      <c r="H152" s="2">
        <v>2</v>
      </c>
    </row>
    <row r="153" spans="1:8" x14ac:dyDescent="0.3">
      <c r="A153" t="str">
        <f t="shared" si="5"/>
        <v/>
      </c>
      <c r="B153" t="s">
        <v>157</v>
      </c>
      <c r="C153" s="2">
        <v>5.6739784995758047</v>
      </c>
      <c r="D153" s="2">
        <v>8.4903993702611391</v>
      </c>
      <c r="E153" s="2">
        <v>7.1441962158888872</v>
      </c>
      <c r="F153" s="2">
        <f t="shared" si="4"/>
        <v>2.2613016301231359</v>
      </c>
      <c r="G153" s="2">
        <v>2</v>
      </c>
      <c r="H153" s="2">
        <v>2</v>
      </c>
    </row>
    <row r="154" spans="1:8" x14ac:dyDescent="0.3">
      <c r="A154" t="str">
        <f t="shared" si="5"/>
        <v>2021</v>
      </c>
      <c r="B154" t="s">
        <v>158</v>
      </c>
      <c r="C154" s="2">
        <v>5.8578735205216281</v>
      </c>
      <c r="D154" s="2">
        <v>5.7721265980530916</v>
      </c>
      <c r="E154" s="2">
        <v>5.5998353460346761</v>
      </c>
      <c r="F154" s="2">
        <f t="shared" si="4"/>
        <v>2.2613016301231359</v>
      </c>
      <c r="G154" s="2">
        <v>2</v>
      </c>
      <c r="H154" s="2">
        <v>2</v>
      </c>
    </row>
    <row r="155" spans="1:8" x14ac:dyDescent="0.3">
      <c r="A155" t="str">
        <f t="shared" si="5"/>
        <v/>
      </c>
      <c r="B155" t="s">
        <v>159</v>
      </c>
      <c r="C155" s="2">
        <v>11.355625567910854</v>
      </c>
      <c r="D155" s="2">
        <v>7.6291591960027629</v>
      </c>
      <c r="E155" s="2">
        <v>6.3484415466311228</v>
      </c>
      <c r="F155" s="2">
        <f t="shared" si="4"/>
        <v>2.2613016301231359</v>
      </c>
      <c r="G155" s="2">
        <v>2</v>
      </c>
      <c r="H155" s="2">
        <v>2</v>
      </c>
    </row>
    <row r="156" spans="1:8" x14ac:dyDescent="0.3">
      <c r="A156" t="str">
        <f t="shared" si="5"/>
        <v/>
      </c>
      <c r="B156" t="s">
        <v>160</v>
      </c>
      <c r="C156" s="2">
        <v>2.0098171699297396</v>
      </c>
      <c r="D156" s="2">
        <v>6.4077720861207403</v>
      </c>
      <c r="E156" s="2">
        <v>5.8016787328551755</v>
      </c>
      <c r="F156" s="2">
        <f t="shared" si="4"/>
        <v>2.2613016301231359</v>
      </c>
      <c r="G156" s="2">
        <v>2</v>
      </c>
      <c r="H156" s="2">
        <v>2</v>
      </c>
    </row>
    <row r="157" spans="1:8" x14ac:dyDescent="0.3">
      <c r="A157" t="str">
        <f t="shared" si="5"/>
        <v/>
      </c>
      <c r="B157" t="s">
        <v>161</v>
      </c>
      <c r="C157" s="2">
        <v>5.5373563816200511</v>
      </c>
      <c r="D157" s="2">
        <v>6.3009330398202152</v>
      </c>
      <c r="E157" s="2">
        <v>5.6723541641554354</v>
      </c>
      <c r="F157" s="2">
        <f t="shared" si="4"/>
        <v>2.2613016301231359</v>
      </c>
      <c r="G157" s="2">
        <v>2</v>
      </c>
      <c r="H157" s="2">
        <v>2</v>
      </c>
    </row>
    <row r="158" spans="1:8" x14ac:dyDescent="0.3">
      <c r="A158" t="str">
        <f t="shared" si="5"/>
        <v/>
      </c>
      <c r="B158" t="s">
        <v>162</v>
      </c>
      <c r="C158" s="2">
        <v>13.193102995647088</v>
      </c>
      <c r="D158" s="2">
        <v>6.9134255157322926</v>
      </c>
      <c r="E158" s="2">
        <v>6.0083938835355788</v>
      </c>
      <c r="F158" s="2">
        <f t="shared" si="4"/>
        <v>2.2613016301231359</v>
      </c>
      <c r="G158" s="2">
        <v>2</v>
      </c>
      <c r="H158" s="2">
        <v>2</v>
      </c>
    </row>
    <row r="159" spans="1:8" x14ac:dyDescent="0.3">
      <c r="A159" t="str">
        <f t="shared" si="5"/>
        <v/>
      </c>
      <c r="B159" t="s">
        <v>163</v>
      </c>
      <c r="C159" s="2">
        <v>4.3080221170208155</v>
      </c>
      <c r="D159" s="2">
        <v>7.6794938314293182</v>
      </c>
      <c r="E159" s="2">
        <v>6.0702791458206562</v>
      </c>
      <c r="F159" s="2">
        <f t="shared" si="4"/>
        <v>2.2613016301231359</v>
      </c>
      <c r="G159" s="2">
        <v>2</v>
      </c>
      <c r="H159" s="2">
        <v>2</v>
      </c>
    </row>
    <row r="160" spans="1:8" x14ac:dyDescent="0.3">
      <c r="A160" t="str">
        <f t="shared" si="5"/>
        <v/>
      </c>
      <c r="B160" t="s">
        <v>164</v>
      </c>
      <c r="C160" s="2">
        <v>6.5828604827367743</v>
      </c>
      <c r="D160" s="2">
        <v>8.0279951984682256</v>
      </c>
      <c r="E160" s="2">
        <v>6.1482272776259839</v>
      </c>
      <c r="F160" s="2">
        <f t="shared" si="4"/>
        <v>2.2613016301231359</v>
      </c>
      <c r="G160" s="2">
        <v>2</v>
      </c>
      <c r="H160" s="2">
        <v>2</v>
      </c>
    </row>
    <row r="161" spans="1:8" x14ac:dyDescent="0.3">
      <c r="A161" t="str">
        <f t="shared" si="5"/>
        <v/>
      </c>
      <c r="B161" t="s">
        <v>165</v>
      </c>
      <c r="C161" s="2">
        <v>1.2842569661407177</v>
      </c>
      <c r="D161" s="2">
        <v>4.0583798552994352</v>
      </c>
      <c r="E161" s="2">
        <v>5.9002764315922107</v>
      </c>
      <c r="F161" s="2">
        <f t="shared" si="4"/>
        <v>2.2613016301231359</v>
      </c>
      <c r="G161" s="2">
        <v>2</v>
      </c>
      <c r="H161" s="2">
        <v>2</v>
      </c>
    </row>
    <row r="162" spans="1:8" x14ac:dyDescent="0.3">
      <c r="A162" t="str">
        <f t="shared" si="5"/>
        <v/>
      </c>
      <c r="B162" t="s">
        <v>166</v>
      </c>
      <c r="C162" s="2">
        <v>9.5878104027732789</v>
      </c>
      <c r="D162" s="2">
        <v>5.8183092838835906</v>
      </c>
      <c r="E162" s="2">
        <v>7.0277379869488898</v>
      </c>
      <c r="F162" s="2">
        <f t="shared" si="4"/>
        <v>2.2613016301231359</v>
      </c>
      <c r="G162" s="2">
        <v>2</v>
      </c>
      <c r="H162" s="2">
        <v>2</v>
      </c>
    </row>
    <row r="163" spans="1:8" x14ac:dyDescent="0.3">
      <c r="A163" t="str">
        <f t="shared" si="5"/>
        <v/>
      </c>
      <c r="B163" t="s">
        <v>167</v>
      </c>
      <c r="C163" s="2">
        <v>4.0211094996856822</v>
      </c>
      <c r="D163" s="2">
        <v>4.964392289533226</v>
      </c>
      <c r="E163" s="2">
        <v>6.2128437849266582</v>
      </c>
      <c r="F163" s="2">
        <f t="shared" si="4"/>
        <v>2.2613016301231359</v>
      </c>
      <c r="G163" s="2">
        <v>2</v>
      </c>
      <c r="H163" s="2">
        <v>2</v>
      </c>
    </row>
    <row r="164" spans="1:8" x14ac:dyDescent="0.3">
      <c r="A164" t="str">
        <f t="shared" si="5"/>
        <v/>
      </c>
      <c r="B164" t="s">
        <v>168</v>
      </c>
      <c r="C164" s="2">
        <v>9.3121075835927094</v>
      </c>
      <c r="D164" s="2">
        <v>7.6403424953505565</v>
      </c>
      <c r="E164" s="2">
        <v>6.503581706583339</v>
      </c>
      <c r="F164" s="2">
        <f t="shared" si="4"/>
        <v>2.2613016301231359</v>
      </c>
      <c r="G164" s="2">
        <v>2</v>
      </c>
      <c r="H164" s="2">
        <v>2</v>
      </c>
    </row>
    <row r="165" spans="1:8" x14ac:dyDescent="0.3">
      <c r="A165" t="str">
        <f t="shared" si="5"/>
        <v/>
      </c>
      <c r="B165" t="s">
        <v>169</v>
      </c>
      <c r="C165" s="2">
        <v>3.5336317106413606</v>
      </c>
      <c r="D165" s="2">
        <v>5.6222829313065832</v>
      </c>
      <c r="E165" s="2">
        <v>6.3221285365002711</v>
      </c>
      <c r="F165" s="2">
        <f t="shared" si="4"/>
        <v>2.2613016301231359</v>
      </c>
      <c r="G165" s="2">
        <v>2</v>
      </c>
      <c r="H165" s="2">
        <v>2</v>
      </c>
    </row>
    <row r="166" spans="1:8" x14ac:dyDescent="0.3">
      <c r="A166" t="str">
        <f t="shared" si="5"/>
        <v>2022</v>
      </c>
      <c r="B166" t="s">
        <v>170</v>
      </c>
      <c r="C166" s="2">
        <v>1.3626824363746515</v>
      </c>
      <c r="D166" s="2">
        <v>4.7361405768695741</v>
      </c>
      <c r="E166" s="2">
        <v>5.9383586466724037</v>
      </c>
      <c r="F166" s="2">
        <f t="shared" si="4"/>
        <v>2.2613016301231359</v>
      </c>
      <c r="G166" s="2">
        <v>2</v>
      </c>
      <c r="H166" s="2">
        <v>2</v>
      </c>
    </row>
    <row r="167" spans="1:8" x14ac:dyDescent="0.3">
      <c r="A167" t="str">
        <f t="shared" si="5"/>
        <v/>
      </c>
      <c r="B167" t="s">
        <v>171</v>
      </c>
      <c r="C167" s="2">
        <v>10.781660595195453</v>
      </c>
      <c r="D167" s="2">
        <v>5.2259915807371549</v>
      </c>
      <c r="E167" s="2">
        <v>5.892747249583441</v>
      </c>
      <c r="F167" s="2">
        <f t="shared" si="4"/>
        <v>2.2613016301231359</v>
      </c>
      <c r="G167" s="2">
        <v>2</v>
      </c>
      <c r="H167" s="2">
        <v>2</v>
      </c>
    </row>
    <row r="168" spans="1:8" x14ac:dyDescent="0.3">
      <c r="A168" t="str">
        <f t="shared" si="5"/>
        <v/>
      </c>
      <c r="B168" t="s">
        <v>172</v>
      </c>
      <c r="C168" s="2">
        <v>3.895888517902879</v>
      </c>
      <c r="D168" s="2">
        <v>5.3467438498243283</v>
      </c>
      <c r="E168" s="2">
        <v>6.0545360321078823</v>
      </c>
      <c r="F168" s="2">
        <f t="shared" si="4"/>
        <v>2.2613016301231359</v>
      </c>
      <c r="G168" s="2">
        <v>2</v>
      </c>
      <c r="H168" s="2">
        <v>2</v>
      </c>
    </row>
    <row r="169" spans="1:8" x14ac:dyDescent="0.3">
      <c r="A169" t="str">
        <f t="shared" si="5"/>
        <v/>
      </c>
      <c r="B169" t="s">
        <v>173</v>
      </c>
      <c r="C169" s="2">
        <v>4.7037632208154934</v>
      </c>
      <c r="D169" s="2">
        <v>6.4604374446379422</v>
      </c>
      <c r="E169" s="2">
        <v>5.9844755264982563</v>
      </c>
      <c r="F169" s="2">
        <f t="shared" si="4"/>
        <v>2.2613016301231359</v>
      </c>
      <c r="G169" s="2">
        <v>2</v>
      </c>
      <c r="H169" s="2">
        <v>2</v>
      </c>
    </row>
    <row r="170" spans="1:8" x14ac:dyDescent="0.3">
      <c r="A170" t="str">
        <f t="shared" si="5"/>
        <v/>
      </c>
      <c r="B170" t="s">
        <v>174</v>
      </c>
      <c r="C170" s="2">
        <v>1.3141676377439904</v>
      </c>
      <c r="D170" s="2">
        <v>3.3046064588207873</v>
      </c>
      <c r="E170" s="2">
        <v>5.0097858833937581</v>
      </c>
      <c r="F170" s="2">
        <f t="shared" si="4"/>
        <v>2.2613016301231359</v>
      </c>
      <c r="G170" s="2">
        <v>2</v>
      </c>
      <c r="H170" s="2">
        <v>2</v>
      </c>
    </row>
    <row r="171" spans="1:8" x14ac:dyDescent="0.3">
      <c r="A171" t="str">
        <f t="shared" si="5"/>
        <v/>
      </c>
      <c r="B171" t="s">
        <v>175</v>
      </c>
      <c r="C171" s="2">
        <v>2.0112686582356432</v>
      </c>
      <c r="D171" s="2">
        <v>2.6763998389317094</v>
      </c>
      <c r="E171" s="2">
        <v>4.8151297152963624</v>
      </c>
      <c r="F171" s="2">
        <f t="shared" si="4"/>
        <v>2.2613016301231359</v>
      </c>
      <c r="G171" s="2">
        <v>2</v>
      </c>
      <c r="H171" s="2">
        <v>2</v>
      </c>
    </row>
    <row r="172" spans="1:8" x14ac:dyDescent="0.3">
      <c r="A172" t="str">
        <f t="shared" si="5"/>
        <v/>
      </c>
      <c r="B172" t="s">
        <v>176</v>
      </c>
      <c r="C172" s="2">
        <v>1.6510087754237013</v>
      </c>
      <c r="D172" s="2">
        <v>1.6588150238011117</v>
      </c>
      <c r="E172" s="2">
        <v>4.4021244838548856</v>
      </c>
      <c r="F172" s="2">
        <f t="shared" si="4"/>
        <v>2.2613016301231359</v>
      </c>
      <c r="G172" s="2">
        <v>2</v>
      </c>
      <c r="H172" s="2">
        <v>2</v>
      </c>
    </row>
    <row r="173" spans="1:8" x14ac:dyDescent="0.3">
      <c r="A173" t="str">
        <f t="shared" si="5"/>
        <v/>
      </c>
      <c r="B173" t="s">
        <v>177</v>
      </c>
      <c r="C173" s="2">
        <v>8.8699563060317566</v>
      </c>
      <c r="D173" s="2">
        <v>4.1774112465637003</v>
      </c>
      <c r="E173" s="2">
        <v>5.0323731114922943</v>
      </c>
      <c r="F173" s="2">
        <f t="shared" si="4"/>
        <v>2.2613016301231359</v>
      </c>
      <c r="G173" s="2">
        <v>2</v>
      </c>
      <c r="H173" s="2">
        <v>2</v>
      </c>
    </row>
    <row r="174" spans="1:8" x14ac:dyDescent="0.3">
      <c r="A174" t="str">
        <f t="shared" si="5"/>
        <v/>
      </c>
      <c r="B174" t="s">
        <v>178</v>
      </c>
      <c r="C174" s="2">
        <v>2.3232484712065515</v>
      </c>
      <c r="D174" s="2">
        <v>4.2814045175540025</v>
      </c>
      <c r="E174" s="2">
        <v>4.4337446264910874</v>
      </c>
      <c r="F174" s="2">
        <f t="shared" si="4"/>
        <v>2.2613016301231359</v>
      </c>
      <c r="G174" s="2">
        <v>2</v>
      </c>
      <c r="H174" s="2">
        <v>2</v>
      </c>
    </row>
    <row r="175" spans="1:8" x14ac:dyDescent="0.3">
      <c r="A175" t="str">
        <f t="shared" si="5"/>
        <v/>
      </c>
      <c r="B175" t="s">
        <v>179</v>
      </c>
      <c r="C175" s="2">
        <v>3.3201879900920162</v>
      </c>
      <c r="D175" s="2">
        <v>4.8377975891101075</v>
      </c>
      <c r="E175" s="2">
        <v>4.3749209058552951</v>
      </c>
      <c r="F175" s="2">
        <f t="shared" si="4"/>
        <v>2.2613016301231359</v>
      </c>
      <c r="G175" s="2">
        <v>2</v>
      </c>
      <c r="H175" s="2">
        <v>2</v>
      </c>
    </row>
    <row r="176" spans="1:8" x14ac:dyDescent="0.3">
      <c r="A176" t="str">
        <f t="shared" si="5"/>
        <v/>
      </c>
      <c r="B176" t="s">
        <v>180</v>
      </c>
      <c r="C176" s="2">
        <v>0.50820425186468565</v>
      </c>
      <c r="D176" s="2">
        <v>2.0505469043877511</v>
      </c>
      <c r="E176" s="2">
        <v>3.6471257701502058</v>
      </c>
      <c r="F176" s="2">
        <f t="shared" si="4"/>
        <v>2.2613016301231359</v>
      </c>
      <c r="G176" s="2">
        <v>2</v>
      </c>
      <c r="H176" s="2">
        <v>2</v>
      </c>
    </row>
    <row r="177" spans="1:8" x14ac:dyDescent="0.3">
      <c r="A177" t="str">
        <f t="shared" si="5"/>
        <v/>
      </c>
      <c r="B177" t="s">
        <v>181</v>
      </c>
      <c r="C177" s="2">
        <v>2.9274915111840771</v>
      </c>
      <c r="D177" s="2">
        <v>2.2519612510469265</v>
      </c>
      <c r="E177" s="2">
        <v>3.5964225182320675</v>
      </c>
      <c r="F177" s="2">
        <f t="shared" si="4"/>
        <v>2.2613016301231359</v>
      </c>
      <c r="G177" s="2">
        <v>2</v>
      </c>
      <c r="H177" s="2">
        <v>2</v>
      </c>
    </row>
    <row r="178" spans="1:8" x14ac:dyDescent="0.3">
      <c r="A178" t="str">
        <f t="shared" si="5"/>
        <v>2023</v>
      </c>
      <c r="B178" t="s">
        <v>182</v>
      </c>
      <c r="C178" s="2">
        <v>3.7794475465377175</v>
      </c>
      <c r="D178" s="2">
        <v>2.40504776986216</v>
      </c>
      <c r="E178" s="2">
        <v>3.8000421457743183</v>
      </c>
      <c r="F178" s="2">
        <f t="shared" si="4"/>
        <v>2.2613016301231359</v>
      </c>
      <c r="G178" s="2">
        <v>2</v>
      </c>
      <c r="H178" s="2">
        <v>2</v>
      </c>
    </row>
    <row r="179" spans="1:8" x14ac:dyDescent="0.3">
      <c r="A179" t="str">
        <f t="shared" si="5"/>
        <v/>
      </c>
      <c r="B179" t="s">
        <v>183</v>
      </c>
      <c r="C179" s="2">
        <v>-2.5271077152779542</v>
      </c>
      <c r="D179" s="2">
        <v>1.3932771141479467</v>
      </c>
      <c r="E179" s="2">
        <v>2.6988376726974739</v>
      </c>
      <c r="F179" s="2">
        <f t="shared" si="4"/>
        <v>2.2613016301231359</v>
      </c>
      <c r="G179" s="2">
        <v>2</v>
      </c>
      <c r="H179" s="2">
        <v>2</v>
      </c>
    </row>
    <row r="180" spans="1:8" x14ac:dyDescent="0.3">
      <c r="A180" t="str">
        <f t="shared" si="5"/>
        <v/>
      </c>
      <c r="B180" t="s">
        <v>184</v>
      </c>
      <c r="C180" s="2">
        <v>3.0487885808132997</v>
      </c>
      <c r="D180" s="2">
        <v>1.4337094706910209</v>
      </c>
      <c r="E180" s="2">
        <v>2.628797218024137</v>
      </c>
      <c r="F180" s="2">
        <f t="shared" si="4"/>
        <v>2.2613016301231359</v>
      </c>
      <c r="G180" s="2">
        <v>2</v>
      </c>
      <c r="H180" s="2">
        <v>2</v>
      </c>
    </row>
    <row r="181" spans="1:8" x14ac:dyDescent="0.3">
      <c r="A181" t="str">
        <f t="shared" si="5"/>
        <v/>
      </c>
      <c r="B181" t="s">
        <v>185</v>
      </c>
      <c r="C181" s="2">
        <v>2.7686930917568242</v>
      </c>
      <c r="D181" s="2">
        <v>1.0967913190973899</v>
      </c>
      <c r="E181" s="2">
        <v>2.4693821658438919</v>
      </c>
      <c r="F181" s="2">
        <f t="shared" si="4"/>
        <v>2.2613016301231359</v>
      </c>
      <c r="G181" s="2">
        <v>2</v>
      </c>
      <c r="H181" s="2">
        <v>2</v>
      </c>
    </row>
    <row r="182" spans="1:8" x14ac:dyDescent="0.3">
      <c r="A182" t="str">
        <f t="shared" si="5"/>
        <v/>
      </c>
      <c r="B182" t="s">
        <v>186</v>
      </c>
      <c r="C182" s="2">
        <v>0.51326916695892955</v>
      </c>
      <c r="D182" s="2">
        <v>2.1102502798430178</v>
      </c>
      <c r="E182" s="2">
        <v>2.4016338039770879</v>
      </c>
      <c r="F182" s="2">
        <f t="shared" si="4"/>
        <v>2.2613016301231359</v>
      </c>
      <c r="G182" s="2">
        <v>2</v>
      </c>
      <c r="H182" s="2">
        <v>2</v>
      </c>
    </row>
    <row r="183" spans="1:8" x14ac:dyDescent="0.3">
      <c r="A183" t="str">
        <f t="shared" si="5"/>
        <v/>
      </c>
      <c r="B183" t="s">
        <v>187</v>
      </c>
      <c r="C183" s="2">
        <v>0.84254546068438518</v>
      </c>
      <c r="D183" s="2">
        <v>1.3748359064667131</v>
      </c>
      <c r="E183" s="2">
        <v>2.3033503457341231</v>
      </c>
      <c r="F183" s="2">
        <f t="shared" si="4"/>
        <v>2.2613016301231359</v>
      </c>
      <c r="G183" s="2">
        <v>2</v>
      </c>
      <c r="H183" s="2">
        <v>2</v>
      </c>
    </row>
    <row r="184" spans="1:8" x14ac:dyDescent="0.3">
      <c r="A184" t="str">
        <f t="shared" si="5"/>
        <v/>
      </c>
      <c r="B184" t="s">
        <v>188</v>
      </c>
      <c r="C184" s="2">
        <v>2.3458630408409453</v>
      </c>
      <c r="D184" s="2">
        <v>1.23389255616142</v>
      </c>
      <c r="E184" s="2">
        <v>2.3614446810029444</v>
      </c>
      <c r="F184" s="2">
        <f t="shared" si="4"/>
        <v>2.2613016301231359</v>
      </c>
      <c r="G184" s="2">
        <v>2</v>
      </c>
      <c r="H184" s="2">
        <v>2</v>
      </c>
    </row>
    <row r="185" spans="1:8" x14ac:dyDescent="0.3">
      <c r="A185" t="str">
        <f t="shared" si="5"/>
        <v/>
      </c>
      <c r="B185" t="s">
        <v>189</v>
      </c>
      <c r="C185" s="2">
        <v>3.3383869108620345</v>
      </c>
      <c r="D185" s="2">
        <v>2.1755984707957885</v>
      </c>
      <c r="E185" s="2">
        <v>1.9176049232835446</v>
      </c>
      <c r="F185" s="2">
        <f t="shared" si="4"/>
        <v>2.2613016301231359</v>
      </c>
      <c r="G185" s="2">
        <v>2</v>
      </c>
      <c r="H185" s="2">
        <v>2</v>
      </c>
    </row>
    <row r="186" spans="1:8" x14ac:dyDescent="0.3">
      <c r="A186" t="str">
        <f t="shared" si="5"/>
        <v/>
      </c>
      <c r="B186" t="s">
        <v>190</v>
      </c>
      <c r="C186" s="2">
        <v>1.7587361167117566</v>
      </c>
      <c r="D186" s="2">
        <v>2.4809953561382456</v>
      </c>
      <c r="E186" s="2">
        <v>1.8706298200281468</v>
      </c>
      <c r="F186" s="2">
        <f t="shared" si="4"/>
        <v>2.2613016301231359</v>
      </c>
      <c r="G186" s="2">
        <v>2</v>
      </c>
      <c r="H186" s="2">
        <v>2</v>
      </c>
    </row>
    <row r="187" spans="1:8" x14ac:dyDescent="0.3">
      <c r="A187" t="str">
        <f t="shared" si="5"/>
        <v/>
      </c>
      <c r="B187" t="s">
        <v>191</v>
      </c>
      <c r="C187" s="2">
        <v>1.7612758996069289</v>
      </c>
      <c r="D187" s="2">
        <v>2.2861329757269067</v>
      </c>
      <c r="E187" s="2">
        <v>1.741648671101137</v>
      </c>
      <c r="F187" s="2">
        <f t="shared" si="4"/>
        <v>2.2613016301231359</v>
      </c>
      <c r="G187" s="2">
        <v>2</v>
      </c>
      <c r="H187" s="2">
        <v>2</v>
      </c>
    </row>
    <row r="188" spans="1:8" x14ac:dyDescent="0.3">
      <c r="A188" t="str">
        <f t="shared" si="5"/>
        <v/>
      </c>
      <c r="B188" t="s">
        <v>192</v>
      </c>
      <c r="C188" s="2">
        <v>1.1147732354055417</v>
      </c>
      <c r="D188" s="2">
        <v>1.5449284172414091</v>
      </c>
      <c r="E188" s="2">
        <v>1.7926754189329985</v>
      </c>
      <c r="F188" s="2">
        <f t="shared" si="4"/>
        <v>2.2613016301231359</v>
      </c>
      <c r="G188" s="2">
        <v>2</v>
      </c>
      <c r="H188" s="2">
        <v>2</v>
      </c>
    </row>
    <row r="189" spans="1:8" x14ac:dyDescent="0.3">
      <c r="A189" t="str">
        <f t="shared" si="5"/>
        <v/>
      </c>
      <c r="B189" t="s">
        <v>193</v>
      </c>
      <c r="C189" s="2">
        <v>2.343961473072298</v>
      </c>
      <c r="D189" s="2">
        <v>1.7400035360282562</v>
      </c>
      <c r="E189" s="2">
        <v>1.7444586359142145</v>
      </c>
      <c r="F189" s="2">
        <f t="shared" si="4"/>
        <v>2.2613016301231359</v>
      </c>
      <c r="G189" s="2">
        <v>2</v>
      </c>
      <c r="H189" s="2">
        <v>2</v>
      </c>
    </row>
    <row r="190" spans="1:8" x14ac:dyDescent="0.3">
      <c r="A190" t="str">
        <f t="shared" si="5"/>
        <v>2024</v>
      </c>
      <c r="B190" t="s">
        <v>194</v>
      </c>
      <c r="C190" s="2">
        <v>-2.1458406273190511</v>
      </c>
      <c r="D190" s="2">
        <v>0.43763136038626288</v>
      </c>
      <c r="E190" s="2">
        <v>1.2472167199315765</v>
      </c>
      <c r="F190" s="2">
        <f t="shared" si="4"/>
        <v>2.2613016301231359</v>
      </c>
      <c r="G190" s="2">
        <v>2</v>
      </c>
      <c r="H190" s="2">
        <v>2</v>
      </c>
    </row>
    <row r="191" spans="1:8" x14ac:dyDescent="0.3">
      <c r="A191" t="str">
        <f t="shared" si="5"/>
        <v/>
      </c>
      <c r="B191" t="s">
        <v>195</v>
      </c>
      <c r="C191" s="2">
        <v>-1.9697110448534172</v>
      </c>
      <c r="D191" s="2">
        <v>-0.59053006636672345</v>
      </c>
      <c r="E191" s="2">
        <v>1.2953390613318794</v>
      </c>
      <c r="F191" s="2">
        <f t="shared" si="4"/>
        <v>2.2613016301231359</v>
      </c>
      <c r="G191" s="2">
        <v>2</v>
      </c>
      <c r="H191" s="2">
        <v>2</v>
      </c>
    </row>
    <row r="192" spans="1:8" x14ac:dyDescent="0.3">
      <c r="A192" t="str">
        <f t="shared" si="5"/>
        <v/>
      </c>
      <c r="B192" t="s">
        <v>196</v>
      </c>
      <c r="C192" s="2">
        <v>7.3387349690700709</v>
      </c>
      <c r="D192" s="2">
        <v>1.0743944322992007</v>
      </c>
      <c r="E192" s="2">
        <v>1.6402195073083936</v>
      </c>
      <c r="F192" s="2">
        <f t="shared" si="4"/>
        <v>2.2613016301231359</v>
      </c>
      <c r="G192" s="2">
        <v>2</v>
      </c>
      <c r="H192" s="2">
        <v>2</v>
      </c>
    </row>
    <row r="193" spans="1:8" x14ac:dyDescent="0.3">
      <c r="A193" t="str">
        <f t="shared" si="5"/>
        <v/>
      </c>
      <c r="B193" t="s">
        <v>197</v>
      </c>
      <c r="C193" s="2">
        <v>3.6617205488516547</v>
      </c>
      <c r="D193" s="2">
        <v>3.010248157689436</v>
      </c>
      <c r="E193" s="2">
        <v>1.7135297669306437</v>
      </c>
      <c r="F193" s="2">
        <f t="shared" si="4"/>
        <v>2.2613016301231359</v>
      </c>
      <c r="G193" s="2">
        <v>2</v>
      </c>
      <c r="H193" s="2">
        <v>2</v>
      </c>
    </row>
    <row r="194" spans="1:8" x14ac:dyDescent="0.3">
      <c r="A194" t="str">
        <f t="shared" si="5"/>
        <v/>
      </c>
      <c r="B194" t="s">
        <v>198</v>
      </c>
      <c r="C194" s="2">
        <v>7.8415998396463849E-2</v>
      </c>
      <c r="D194" s="2">
        <v>3.692957172106063</v>
      </c>
      <c r="E194" s="2">
        <v>1.6767863608169398</v>
      </c>
      <c r="F194" s="2">
        <f t="shared" ref="F194:F208" si="6">AVERAGE(C$5:C$195)</f>
        <v>2.2613016301231359</v>
      </c>
      <c r="G194" s="2">
        <v>2</v>
      </c>
      <c r="H194" s="2">
        <v>2</v>
      </c>
    </row>
    <row r="195" spans="1:8" x14ac:dyDescent="0.3">
      <c r="A195" t="str">
        <f t="shared" si="5"/>
        <v/>
      </c>
      <c r="B195" t="s">
        <v>199</v>
      </c>
      <c r="C195" s="2">
        <v>0.89925835804840482</v>
      </c>
      <c r="D195" s="2">
        <v>1.5464649684321745</v>
      </c>
      <c r="E195" s="2">
        <v>1.6815503051915925</v>
      </c>
      <c r="F195" s="2">
        <f t="shared" si="6"/>
        <v>2.2613016301231359</v>
      </c>
      <c r="G195" s="2">
        <v>2</v>
      </c>
      <c r="H195" s="2">
        <v>2</v>
      </c>
    </row>
    <row r="196" spans="1:8" x14ac:dyDescent="0.3">
      <c r="A196" t="str">
        <f t="shared" si="5"/>
        <v/>
      </c>
      <c r="B196" t="s">
        <v>200</v>
      </c>
      <c r="C196" s="2">
        <v>3.0749526488972112</v>
      </c>
      <c r="D196" s="2">
        <v>1.35087566844736</v>
      </c>
      <c r="E196" s="2">
        <v>1.7417172071110265</v>
      </c>
      <c r="F196" s="2">
        <f t="shared" si="6"/>
        <v>2.2613016301231359</v>
      </c>
      <c r="G196" s="2">
        <v>2</v>
      </c>
      <c r="H196" s="2">
        <v>2</v>
      </c>
    </row>
    <row r="197" spans="1:8" x14ac:dyDescent="0.3">
      <c r="A197" t="str">
        <f t="shared" si="5"/>
        <v/>
      </c>
      <c r="B197" t="s">
        <v>201</v>
      </c>
      <c r="C197" s="2" t="e">
        <v>#N/A</v>
      </c>
      <c r="D197" s="2" t="e">
        <v>#N/A</v>
      </c>
      <c r="E197" s="2" t="e">
        <v>#N/A</v>
      </c>
      <c r="F197" s="2">
        <f t="shared" si="6"/>
        <v>2.2613016301231359</v>
      </c>
      <c r="G197" s="2">
        <v>2</v>
      </c>
      <c r="H197" s="2">
        <v>2</v>
      </c>
    </row>
    <row r="198" spans="1:8" x14ac:dyDescent="0.3">
      <c r="A198" t="str">
        <f t="shared" ref="A198:A208" si="7">IF(RIGHT(B198,1)="6",LEFT(B198,4),"")</f>
        <v/>
      </c>
      <c r="B198" t="s">
        <v>202</v>
      </c>
      <c r="C198" s="2" t="e">
        <v>#N/A</v>
      </c>
      <c r="D198" s="2" t="e">
        <v>#N/A</v>
      </c>
      <c r="E198" s="2" t="e">
        <v>#N/A</v>
      </c>
      <c r="F198" s="2">
        <f t="shared" si="6"/>
        <v>2.2613016301231359</v>
      </c>
      <c r="G198" s="2">
        <v>2</v>
      </c>
      <c r="H198" s="2">
        <v>2</v>
      </c>
    </row>
    <row r="199" spans="1:8" x14ac:dyDescent="0.3">
      <c r="A199" t="str">
        <f t="shared" si="7"/>
        <v/>
      </c>
      <c r="B199" t="s">
        <v>203</v>
      </c>
      <c r="C199" s="2" t="e">
        <v>#N/A</v>
      </c>
      <c r="D199" s="2" t="e">
        <v>#N/A</v>
      </c>
      <c r="E199" s="2" t="e">
        <v>#N/A</v>
      </c>
      <c r="F199" s="2">
        <f t="shared" si="6"/>
        <v>2.2613016301231359</v>
      </c>
      <c r="G199" s="2">
        <v>2</v>
      </c>
      <c r="H199" s="2">
        <v>2</v>
      </c>
    </row>
    <row r="200" spans="1:8" x14ac:dyDescent="0.3">
      <c r="A200" t="str">
        <f t="shared" si="7"/>
        <v/>
      </c>
      <c r="B200" t="s">
        <v>204</v>
      </c>
      <c r="C200" s="2" t="e">
        <v>#N/A</v>
      </c>
      <c r="D200" s="2" t="e">
        <v>#N/A</v>
      </c>
      <c r="E200" s="2" t="e">
        <v>#N/A</v>
      </c>
      <c r="F200" s="2">
        <f t="shared" si="6"/>
        <v>2.2613016301231359</v>
      </c>
      <c r="G200" s="2">
        <v>2</v>
      </c>
      <c r="H200" s="2">
        <v>2</v>
      </c>
    </row>
    <row r="201" spans="1:8" x14ac:dyDescent="0.3">
      <c r="A201" t="str">
        <f t="shared" si="7"/>
        <v/>
      </c>
      <c r="B201" t="s">
        <v>205</v>
      </c>
      <c r="C201" s="2" t="e">
        <v>#N/A</v>
      </c>
      <c r="D201" s="2" t="e">
        <v>#N/A</v>
      </c>
      <c r="E201" s="2" t="e">
        <v>#N/A</v>
      </c>
      <c r="F201" s="2">
        <f t="shared" si="6"/>
        <v>2.2613016301231359</v>
      </c>
      <c r="G201" s="2">
        <v>2</v>
      </c>
      <c r="H201" s="2">
        <v>2</v>
      </c>
    </row>
    <row r="202" spans="1:8" x14ac:dyDescent="0.3">
      <c r="A202" t="str">
        <f t="shared" si="7"/>
        <v>2025</v>
      </c>
      <c r="B202" t="s">
        <v>206</v>
      </c>
      <c r="C202" s="2" t="e">
        <v>#N/A</v>
      </c>
      <c r="D202" s="2" t="e">
        <v>#N/A</v>
      </c>
      <c r="E202" s="2" t="e">
        <v>#N/A</v>
      </c>
      <c r="F202" s="2">
        <f t="shared" si="6"/>
        <v>2.2613016301231359</v>
      </c>
      <c r="G202" s="2">
        <v>2</v>
      </c>
      <c r="H202" s="2">
        <v>2</v>
      </c>
    </row>
    <row r="203" spans="1:8" x14ac:dyDescent="0.3">
      <c r="A203" t="str">
        <f t="shared" si="7"/>
        <v/>
      </c>
      <c r="B203" t="s">
        <v>207</v>
      </c>
      <c r="C203" s="2" t="e">
        <v>#N/A</v>
      </c>
      <c r="D203" s="2" t="e">
        <v>#N/A</v>
      </c>
      <c r="E203" s="2" t="e">
        <v>#N/A</v>
      </c>
      <c r="F203" s="2">
        <f t="shared" si="6"/>
        <v>2.2613016301231359</v>
      </c>
      <c r="G203" s="2">
        <v>2</v>
      </c>
      <c r="H203" s="2">
        <v>2</v>
      </c>
    </row>
    <row r="204" spans="1:8" x14ac:dyDescent="0.3">
      <c r="A204" t="str">
        <f t="shared" si="7"/>
        <v/>
      </c>
      <c r="B204" t="s">
        <v>208</v>
      </c>
      <c r="C204" s="2" t="e">
        <v>#N/A</v>
      </c>
      <c r="D204" s="2" t="e">
        <v>#N/A</v>
      </c>
      <c r="E204" s="2" t="e">
        <v>#N/A</v>
      </c>
      <c r="F204" s="2">
        <f t="shared" si="6"/>
        <v>2.2613016301231359</v>
      </c>
      <c r="G204" s="2">
        <v>2</v>
      </c>
      <c r="H204" s="2">
        <v>2</v>
      </c>
    </row>
    <row r="205" spans="1:8" x14ac:dyDescent="0.3">
      <c r="A205" t="str">
        <f t="shared" si="7"/>
        <v/>
      </c>
      <c r="B205" t="s">
        <v>209</v>
      </c>
      <c r="C205" s="2" t="e">
        <v>#N/A</v>
      </c>
      <c r="D205" s="2" t="e">
        <v>#N/A</v>
      </c>
      <c r="E205" s="2" t="e">
        <v>#N/A</v>
      </c>
      <c r="F205" s="2">
        <f t="shared" si="6"/>
        <v>2.2613016301231359</v>
      </c>
      <c r="G205" s="2">
        <v>2</v>
      </c>
      <c r="H205" s="2">
        <v>2</v>
      </c>
    </row>
    <row r="206" spans="1:8" x14ac:dyDescent="0.3">
      <c r="A206" t="str">
        <f t="shared" si="7"/>
        <v/>
      </c>
      <c r="B206" t="s">
        <v>210</v>
      </c>
      <c r="C206" s="2" t="e">
        <v>#N/A</v>
      </c>
      <c r="D206" s="2" t="e">
        <v>#N/A</v>
      </c>
      <c r="E206" s="2" t="e">
        <v>#N/A</v>
      </c>
      <c r="F206" s="2">
        <f t="shared" si="6"/>
        <v>2.2613016301231359</v>
      </c>
      <c r="G206" s="2">
        <v>2</v>
      </c>
      <c r="H206" s="2">
        <v>2</v>
      </c>
    </row>
    <row r="207" spans="1:8" x14ac:dyDescent="0.3">
      <c r="A207" t="str">
        <f t="shared" si="7"/>
        <v/>
      </c>
      <c r="B207" t="s">
        <v>211</v>
      </c>
      <c r="C207" s="2" t="e">
        <v>#N/A</v>
      </c>
      <c r="D207" s="2" t="e">
        <v>#N/A</v>
      </c>
      <c r="E207" s="2" t="e">
        <v>#N/A</v>
      </c>
      <c r="F207" s="2">
        <f t="shared" si="6"/>
        <v>2.2613016301231359</v>
      </c>
      <c r="G207" s="2">
        <v>2</v>
      </c>
      <c r="H207" s="2">
        <v>2</v>
      </c>
    </row>
    <row r="208" spans="1:8" x14ac:dyDescent="0.3">
      <c r="A208" t="str">
        <f t="shared" si="7"/>
        <v/>
      </c>
      <c r="B208" t="s">
        <v>212</v>
      </c>
      <c r="C208" s="2" t="e">
        <v>#N/A</v>
      </c>
      <c r="D208" s="2" t="e">
        <v>#N/A</v>
      </c>
      <c r="E208" s="2" t="e">
        <v>#N/A</v>
      </c>
      <c r="F208" s="2">
        <f t="shared" si="6"/>
        <v>2.2613016301231359</v>
      </c>
      <c r="G208" s="2">
        <v>2</v>
      </c>
      <c r="H208" s="2">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1FCE2-367F-4094-A436-1B3682308D1D}">
  <sheetPr>
    <tabColor theme="6" tint="-0.249977111117893"/>
  </sheetPr>
  <dimension ref="A1:R665"/>
  <sheetViews>
    <sheetView topLeftCell="A190" workbookViewId="0">
      <selection activeCell="G197" sqref="G197"/>
    </sheetView>
  </sheetViews>
  <sheetFormatPr defaultRowHeight="14" x14ac:dyDescent="0.3"/>
  <cols>
    <col min="5" max="7" width="14.33203125" customWidth="1"/>
    <col min="8" max="8" width="9.75" customWidth="1"/>
    <col min="9" max="11" width="9" customWidth="1"/>
    <col min="12" max="13" width="9.83203125" customWidth="1"/>
    <col min="14" max="14" width="12" customWidth="1"/>
    <col min="15" max="15" width="11.5" customWidth="1"/>
  </cols>
  <sheetData>
    <row r="1" spans="1:18" x14ac:dyDescent="0.3">
      <c r="C1" t="s">
        <v>213</v>
      </c>
      <c r="D1" t="s">
        <v>214</v>
      </c>
      <c r="E1" t="s">
        <v>215</v>
      </c>
      <c r="F1" t="s">
        <v>216</v>
      </c>
      <c r="G1" t="s">
        <v>217</v>
      </c>
      <c r="H1" t="s">
        <v>218</v>
      </c>
      <c r="I1" t="s">
        <v>219</v>
      </c>
      <c r="J1" t="s">
        <v>220</v>
      </c>
      <c r="K1" t="s">
        <v>221</v>
      </c>
      <c r="L1" t="s">
        <v>222</v>
      </c>
      <c r="M1" t="s">
        <v>223</v>
      </c>
      <c r="N1" s="3" t="s">
        <v>224</v>
      </c>
      <c r="O1" s="3" t="s">
        <v>225</v>
      </c>
      <c r="P1" t="s">
        <v>226</v>
      </c>
      <c r="Q1" t="s">
        <v>227</v>
      </c>
      <c r="R1" t="s">
        <v>228</v>
      </c>
    </row>
    <row r="2" spans="1:18" x14ac:dyDescent="0.3">
      <c r="B2" s="1" t="s">
        <v>229</v>
      </c>
      <c r="C2" t="s">
        <v>1</v>
      </c>
      <c r="D2" t="s">
        <v>230</v>
      </c>
      <c r="E2" s="7" t="s">
        <v>231</v>
      </c>
      <c r="F2" t="s">
        <v>232</v>
      </c>
      <c r="G2" t="s">
        <v>233</v>
      </c>
      <c r="H2" t="s">
        <v>234</v>
      </c>
      <c r="J2" t="s">
        <v>235</v>
      </c>
    </row>
    <row r="3" spans="1:18" x14ac:dyDescent="0.3">
      <c r="B3" t="s">
        <v>236</v>
      </c>
      <c r="C3" t="s">
        <v>237</v>
      </c>
      <c r="D3" t="s">
        <v>238</v>
      </c>
      <c r="E3" t="s">
        <v>239</v>
      </c>
      <c r="F3" t="s">
        <v>238</v>
      </c>
      <c r="G3" t="s">
        <v>239</v>
      </c>
      <c r="H3" t="s">
        <v>240</v>
      </c>
      <c r="J3" t="s">
        <v>241</v>
      </c>
    </row>
    <row r="4" spans="1:18" x14ac:dyDescent="0.3">
      <c r="B4" t="s">
        <v>242</v>
      </c>
      <c r="C4" t="s">
        <v>243</v>
      </c>
      <c r="D4" t="s">
        <v>244</v>
      </c>
      <c r="E4" t="s">
        <v>245</v>
      </c>
      <c r="F4" t="s">
        <v>244</v>
      </c>
      <c r="G4" t="s">
        <v>245</v>
      </c>
      <c r="H4" t="s">
        <v>246</v>
      </c>
      <c r="J4" t="s">
        <v>247</v>
      </c>
    </row>
    <row r="5" spans="1:18" x14ac:dyDescent="0.3">
      <c r="A5" t="str">
        <f>IF(RIGHT(B5,1)="7",LEFT(B5,4),"")</f>
        <v/>
      </c>
      <c r="B5" t="s">
        <v>9</v>
      </c>
      <c r="C5" s="2">
        <v>-6.1627066328930225</v>
      </c>
      <c r="D5" s="4">
        <v>-27.6</v>
      </c>
      <c r="E5">
        <v>-19.100000000000001</v>
      </c>
      <c r="F5" s="5">
        <v>-19.3</v>
      </c>
      <c r="G5">
        <v>-15</v>
      </c>
      <c r="H5" s="6">
        <v>0.88556021569802279</v>
      </c>
      <c r="I5" s="6">
        <f>1-H5</f>
        <v>0.11443978430197721</v>
      </c>
      <c r="J5" s="6">
        <v>0.85667789205076383</v>
      </c>
      <c r="K5" s="6">
        <f>1-J5</f>
        <v>0.14332210794923617</v>
      </c>
      <c r="L5">
        <f>(D5*I5)+(E5*H5)</f>
        <v>-20.072738166566808</v>
      </c>
      <c r="M5">
        <f>(F5*K5)+(G5*J5)</f>
        <v>-15.616285064181715</v>
      </c>
      <c r="Q5">
        <f>AVERAGE(L$5:L$196)</f>
        <v>6.013497599747466</v>
      </c>
      <c r="R5">
        <f>AVERAGE(M$5:M$196)</f>
        <v>10.065776682232212</v>
      </c>
    </row>
    <row r="6" spans="1:18" x14ac:dyDescent="0.3">
      <c r="A6" t="str">
        <f t="shared" ref="A6:A69" si="0">IF(RIGHT(B6,1)="7",LEFT(B6,4),"")</f>
        <v/>
      </c>
      <c r="B6" t="s">
        <v>10</v>
      </c>
      <c r="C6" s="2">
        <v>-7.0160888525364502</v>
      </c>
      <c r="D6" s="5">
        <v>-40.6</v>
      </c>
      <c r="E6">
        <v>-13</v>
      </c>
      <c r="F6" s="5">
        <v>-37.799999999999997</v>
      </c>
      <c r="G6">
        <v>-11.1</v>
      </c>
      <c r="H6" s="6">
        <v>0.88651218824494404</v>
      </c>
      <c r="I6" s="6">
        <f t="shared" ref="I6:I69" si="1">1-H6</f>
        <v>0.11348781175505596</v>
      </c>
      <c r="J6" s="6">
        <v>0.85667789205076383</v>
      </c>
      <c r="K6" s="6">
        <f t="shared" ref="K6:K69" si="2">1-J6</f>
        <v>0.14332210794923617</v>
      </c>
      <c r="L6">
        <f>(D6*I6)+(E6*H6)</f>
        <v>-16.132263604439544</v>
      </c>
      <c r="M6">
        <f t="shared" ref="M6:M69" si="3">(F6*K6)+(G6*J6)</f>
        <v>-14.926700282244605</v>
      </c>
      <c r="Q6">
        <f t="shared" ref="Q6:R69" si="4">AVERAGE(L$5:L$196)</f>
        <v>6.013497599747466</v>
      </c>
      <c r="R6">
        <f t="shared" si="4"/>
        <v>10.065776682232212</v>
      </c>
    </row>
    <row r="7" spans="1:18" x14ac:dyDescent="0.3">
      <c r="A7" t="str">
        <f t="shared" si="0"/>
        <v/>
      </c>
      <c r="B7" t="s">
        <v>11</v>
      </c>
      <c r="C7" s="2">
        <v>-6.546271233343715</v>
      </c>
      <c r="D7" s="5">
        <v>-50.2</v>
      </c>
      <c r="E7">
        <v>-20.100000000000001</v>
      </c>
      <c r="F7" s="5">
        <v>-34.5</v>
      </c>
      <c r="G7">
        <v>-15.6</v>
      </c>
      <c r="H7" s="6">
        <v>0.88759295297256191</v>
      </c>
      <c r="I7" s="6">
        <f t="shared" si="1"/>
        <v>0.11240704702743809</v>
      </c>
      <c r="J7" s="6">
        <v>0.85667789205076383</v>
      </c>
      <c r="K7" s="6">
        <f t="shared" si="2"/>
        <v>0.14332210794923617</v>
      </c>
      <c r="L7">
        <f t="shared" ref="L7:L70" si="5">(D7*I7)+(E7*H7)</f>
        <v>-23.483452115525889</v>
      </c>
      <c r="M7">
        <f t="shared" si="3"/>
        <v>-18.308787840240562</v>
      </c>
      <c r="N7">
        <f>AVERAGE(L5:L7)</f>
        <v>-19.896151295510748</v>
      </c>
      <c r="O7" s="2">
        <f>AVERAGE(C5:C7)</f>
        <v>-6.5750222395910614</v>
      </c>
      <c r="P7">
        <f>AVERAGE(M5:M7)</f>
        <v>-16.283924395555626</v>
      </c>
      <c r="Q7">
        <f t="shared" si="4"/>
        <v>6.013497599747466</v>
      </c>
      <c r="R7">
        <f t="shared" si="4"/>
        <v>10.065776682232212</v>
      </c>
    </row>
    <row r="8" spans="1:18" x14ac:dyDescent="0.3">
      <c r="A8" t="str">
        <f t="shared" si="0"/>
        <v/>
      </c>
      <c r="B8" t="s">
        <v>12</v>
      </c>
      <c r="C8" s="2">
        <v>-6.4329351773932286</v>
      </c>
      <c r="D8" s="5">
        <v>-40.700000000000003</v>
      </c>
      <c r="E8">
        <v>-14.2</v>
      </c>
      <c r="F8" s="5">
        <v>-15.8</v>
      </c>
      <c r="G8">
        <v>-3.8</v>
      </c>
      <c r="H8" s="6">
        <v>0.88886871490266772</v>
      </c>
      <c r="I8" s="6">
        <f t="shared" si="1"/>
        <v>0.11113128509733228</v>
      </c>
      <c r="J8" s="6">
        <v>0.84959309084869628</v>
      </c>
      <c r="K8" s="6">
        <f t="shared" si="2"/>
        <v>0.15040690915130372</v>
      </c>
      <c r="L8">
        <f t="shared" si="5"/>
        <v>-17.144979055079304</v>
      </c>
      <c r="M8">
        <f t="shared" si="3"/>
        <v>-5.604882909815645</v>
      </c>
      <c r="N8">
        <f t="shared" ref="N8:N71" si="6">AVERAGE(L6:L8)</f>
        <v>-18.920231591681581</v>
      </c>
      <c r="O8" s="2">
        <f t="shared" ref="O8:O71" si="7">AVERAGE(C6:C8)</f>
        <v>-6.6650984210911313</v>
      </c>
      <c r="P8">
        <f t="shared" ref="P8:P71" si="8">AVERAGE(M6:M8)</f>
        <v>-12.94679034410027</v>
      </c>
      <c r="Q8">
        <f t="shared" si="4"/>
        <v>6.013497599747466</v>
      </c>
      <c r="R8">
        <f t="shared" si="4"/>
        <v>10.065776682232212</v>
      </c>
    </row>
    <row r="9" spans="1:18" x14ac:dyDescent="0.3">
      <c r="A9" t="str">
        <f t="shared" si="0"/>
        <v/>
      </c>
      <c r="B9" t="s">
        <v>13</v>
      </c>
      <c r="C9" s="2">
        <v>-3.4182123487959681</v>
      </c>
      <c r="D9" s="5">
        <v>-31.4</v>
      </c>
      <c r="E9">
        <v>-9.3000000000000007</v>
      </c>
      <c r="F9" s="5">
        <v>-21.1</v>
      </c>
      <c r="G9">
        <v>-1.2</v>
      </c>
      <c r="H9" s="6">
        <v>0.88983293059994284</v>
      </c>
      <c r="I9" s="6">
        <f t="shared" si="1"/>
        <v>0.11016706940005716</v>
      </c>
      <c r="J9" s="6">
        <v>0.84959309084869628</v>
      </c>
      <c r="K9" s="6">
        <f t="shared" si="2"/>
        <v>0.15040690915130372</v>
      </c>
      <c r="L9">
        <f t="shared" si="5"/>
        <v>-11.734692233741264</v>
      </c>
      <c r="M9">
        <f t="shared" si="3"/>
        <v>-4.1930974921109438</v>
      </c>
      <c r="N9">
        <f t="shared" si="6"/>
        <v>-17.454374468115486</v>
      </c>
      <c r="O9" s="2">
        <f t="shared" si="7"/>
        <v>-5.4658062531776368</v>
      </c>
      <c r="P9">
        <f t="shared" si="8"/>
        <v>-9.3689227473890497</v>
      </c>
      <c r="Q9">
        <f t="shared" si="4"/>
        <v>6.013497599747466</v>
      </c>
      <c r="R9">
        <f t="shared" si="4"/>
        <v>10.065776682232212</v>
      </c>
    </row>
    <row r="10" spans="1:18" x14ac:dyDescent="0.3">
      <c r="A10" t="str">
        <f t="shared" si="0"/>
        <v/>
      </c>
      <c r="B10" t="s">
        <v>14</v>
      </c>
      <c r="C10" s="2">
        <v>-3.742285553312874</v>
      </c>
      <c r="D10" s="5">
        <v>-26.6</v>
      </c>
      <c r="E10">
        <v>-9.4</v>
      </c>
      <c r="F10" s="5">
        <v>-10.199999999999999</v>
      </c>
      <c r="G10">
        <v>4.8</v>
      </c>
      <c r="H10" s="6">
        <v>0.89103324254942073</v>
      </c>
      <c r="I10" s="6">
        <f t="shared" si="1"/>
        <v>0.10896675745057927</v>
      </c>
      <c r="J10" s="6">
        <v>0.84959309084869628</v>
      </c>
      <c r="K10" s="6">
        <f t="shared" si="2"/>
        <v>0.15040690915130372</v>
      </c>
      <c r="L10">
        <f t="shared" si="5"/>
        <v>-11.274228228149964</v>
      </c>
      <c r="M10">
        <f t="shared" si="3"/>
        <v>2.5438963627304445</v>
      </c>
      <c r="N10">
        <f t="shared" si="6"/>
        <v>-13.384633172323511</v>
      </c>
      <c r="O10" s="2">
        <f t="shared" si="7"/>
        <v>-4.5311443598340233</v>
      </c>
      <c r="P10">
        <f t="shared" si="8"/>
        <v>-2.4180280130653813</v>
      </c>
      <c r="Q10">
        <f t="shared" si="4"/>
        <v>6.013497599747466</v>
      </c>
      <c r="R10">
        <f t="shared" si="4"/>
        <v>10.065776682232212</v>
      </c>
    </row>
    <row r="11" spans="1:18" x14ac:dyDescent="0.3">
      <c r="A11" t="str">
        <f t="shared" si="0"/>
        <v>2009</v>
      </c>
      <c r="B11" t="s">
        <v>15</v>
      </c>
      <c r="C11" s="2">
        <v>-2.9329136194264804</v>
      </c>
      <c r="D11" s="5">
        <v>-25.4</v>
      </c>
      <c r="E11">
        <v>-8.6999999999999993</v>
      </c>
      <c r="F11" s="5">
        <v>-7.8</v>
      </c>
      <c r="G11">
        <v>-2.2000000000000002</v>
      </c>
      <c r="H11" s="6">
        <v>0.89198091627998166</v>
      </c>
      <c r="I11" s="6">
        <f t="shared" si="1"/>
        <v>0.10801908372001834</v>
      </c>
      <c r="J11" s="6">
        <v>0.84665758591785401</v>
      </c>
      <c r="K11" s="6">
        <f t="shared" si="2"/>
        <v>0.15334241408214599</v>
      </c>
      <c r="L11">
        <f t="shared" si="5"/>
        <v>-10.503918698124306</v>
      </c>
      <c r="M11">
        <f t="shared" si="3"/>
        <v>-3.0587175188600177</v>
      </c>
      <c r="N11">
        <f t="shared" si="6"/>
        <v>-11.170946386671844</v>
      </c>
      <c r="O11" s="2">
        <f t="shared" si="7"/>
        <v>-3.3644705071784409</v>
      </c>
      <c r="P11">
        <f t="shared" si="8"/>
        <v>-1.5693062160801723</v>
      </c>
      <c r="Q11">
        <f t="shared" si="4"/>
        <v>6.013497599747466</v>
      </c>
      <c r="R11">
        <f t="shared" si="4"/>
        <v>10.065776682232212</v>
      </c>
    </row>
    <row r="12" spans="1:18" x14ac:dyDescent="0.3">
      <c r="A12" t="str">
        <f t="shared" si="0"/>
        <v/>
      </c>
      <c r="B12" t="s">
        <v>16</v>
      </c>
      <c r="C12" s="2">
        <v>-3.5685050175473965</v>
      </c>
      <c r="D12" s="5">
        <v>-16.399999999999999</v>
      </c>
      <c r="E12">
        <v>-6.6</v>
      </c>
      <c r="F12" s="5">
        <v>-11</v>
      </c>
      <c r="G12">
        <v>-10.1</v>
      </c>
      <c r="H12" s="6">
        <v>0.89187880374321049</v>
      </c>
      <c r="I12" s="6">
        <f t="shared" si="1"/>
        <v>0.10812119625678951</v>
      </c>
      <c r="J12" s="6">
        <v>0.84665758591785401</v>
      </c>
      <c r="K12" s="6">
        <f t="shared" si="2"/>
        <v>0.15334241408214599</v>
      </c>
      <c r="L12">
        <f t="shared" si="5"/>
        <v>-7.6595877233165366</v>
      </c>
      <c r="M12">
        <f t="shared" si="3"/>
        <v>-10.238008172673931</v>
      </c>
      <c r="N12">
        <f t="shared" si="6"/>
        <v>-9.8125782165302677</v>
      </c>
      <c r="O12" s="2">
        <f t="shared" si="7"/>
        <v>-3.4145680634289168</v>
      </c>
      <c r="P12">
        <f t="shared" si="8"/>
        <v>-3.5842764429345011</v>
      </c>
      <c r="Q12">
        <f t="shared" si="4"/>
        <v>6.013497599747466</v>
      </c>
      <c r="R12">
        <f t="shared" si="4"/>
        <v>10.065776682232212</v>
      </c>
    </row>
    <row r="13" spans="1:18" x14ac:dyDescent="0.3">
      <c r="A13" t="str">
        <f t="shared" si="0"/>
        <v/>
      </c>
      <c r="B13" t="s">
        <v>17</v>
      </c>
      <c r="C13" s="2">
        <v>-0.80272446748383963</v>
      </c>
      <c r="D13" s="5">
        <v>-10.9</v>
      </c>
      <c r="E13">
        <v>-2.4</v>
      </c>
      <c r="F13" s="5">
        <v>-2.4</v>
      </c>
      <c r="G13">
        <v>-5</v>
      </c>
      <c r="H13" s="6">
        <v>0.89211215932914045</v>
      </c>
      <c r="I13" s="6">
        <f t="shared" si="1"/>
        <v>0.10788784067085955</v>
      </c>
      <c r="J13" s="6">
        <v>0.84665758591785401</v>
      </c>
      <c r="K13" s="6">
        <f t="shared" si="2"/>
        <v>0.15334241408214599</v>
      </c>
      <c r="L13">
        <f t="shared" si="5"/>
        <v>-3.3170466457023062</v>
      </c>
      <c r="M13">
        <f t="shared" si="3"/>
        <v>-4.6013097233864206</v>
      </c>
      <c r="N13">
        <f t="shared" si="6"/>
        <v>-7.1601843557143825</v>
      </c>
      <c r="O13" s="2">
        <f t="shared" si="7"/>
        <v>-2.4347143681525725</v>
      </c>
      <c r="P13">
        <f t="shared" si="8"/>
        <v>-5.9660118049734558</v>
      </c>
      <c r="Q13">
        <f t="shared" si="4"/>
        <v>6.013497599747466</v>
      </c>
      <c r="R13">
        <f t="shared" si="4"/>
        <v>10.065776682232212</v>
      </c>
    </row>
    <row r="14" spans="1:18" x14ac:dyDescent="0.3">
      <c r="A14" t="str">
        <f t="shared" si="0"/>
        <v/>
      </c>
      <c r="B14" t="s">
        <v>18</v>
      </c>
      <c r="C14" s="2">
        <v>2.4104284849824076E-2</v>
      </c>
      <c r="D14" s="5">
        <v>-12.2</v>
      </c>
      <c r="E14">
        <v>-0.6</v>
      </c>
      <c r="F14" s="5">
        <v>-9.6999999999999993</v>
      </c>
      <c r="G14">
        <v>-1.4</v>
      </c>
      <c r="H14" s="6">
        <v>0.89264202196763909</v>
      </c>
      <c r="I14" s="6">
        <f t="shared" si="1"/>
        <v>0.10735797803236091</v>
      </c>
      <c r="J14" s="6">
        <v>0.84497541072840088</v>
      </c>
      <c r="K14" s="6">
        <f t="shared" si="2"/>
        <v>0.15502458927159912</v>
      </c>
      <c r="L14">
        <f t="shared" si="5"/>
        <v>-1.8453525451753865</v>
      </c>
      <c r="M14">
        <f t="shared" si="3"/>
        <v>-2.6867040909542723</v>
      </c>
      <c r="N14">
        <f t="shared" si="6"/>
        <v>-4.2739956380647426</v>
      </c>
      <c r="O14" s="2">
        <f t="shared" si="7"/>
        <v>-1.4490417333938039</v>
      </c>
      <c r="P14">
        <f t="shared" si="8"/>
        <v>-5.8420073290048746</v>
      </c>
      <c r="Q14">
        <f t="shared" si="4"/>
        <v>6.013497599747466</v>
      </c>
      <c r="R14">
        <f t="shared" si="4"/>
        <v>10.065776682232212</v>
      </c>
    </row>
    <row r="15" spans="1:18" x14ac:dyDescent="0.3">
      <c r="A15" t="str">
        <f t="shared" si="0"/>
        <v/>
      </c>
      <c r="B15" t="s">
        <v>19</v>
      </c>
      <c r="C15" s="2">
        <v>-0.96547942629792161</v>
      </c>
      <c r="D15" s="5">
        <v>-14.8</v>
      </c>
      <c r="E15">
        <v>-3.4</v>
      </c>
      <c r="F15" s="5">
        <v>7.1</v>
      </c>
      <c r="G15">
        <v>-0.5</v>
      </c>
      <c r="H15" s="6">
        <v>0.89316172032853136</v>
      </c>
      <c r="I15" s="6">
        <f t="shared" si="1"/>
        <v>0.10683827967146864</v>
      </c>
      <c r="J15" s="6">
        <v>0.84497541072840088</v>
      </c>
      <c r="K15" s="6">
        <f t="shared" si="2"/>
        <v>0.15502458927159912</v>
      </c>
      <c r="L15">
        <f t="shared" si="5"/>
        <v>-4.6179563882547425</v>
      </c>
      <c r="M15">
        <f t="shared" si="3"/>
        <v>0.67818687846415338</v>
      </c>
      <c r="N15">
        <f t="shared" si="6"/>
        <v>-3.2601185263774788</v>
      </c>
      <c r="O15" s="2">
        <f t="shared" si="7"/>
        <v>-0.58136653631064572</v>
      </c>
      <c r="P15">
        <f t="shared" si="8"/>
        <v>-2.2032756452921798</v>
      </c>
      <c r="Q15">
        <f t="shared" si="4"/>
        <v>6.013497599747466</v>
      </c>
      <c r="R15">
        <f t="shared" si="4"/>
        <v>10.065776682232212</v>
      </c>
    </row>
    <row r="16" spans="1:18" x14ac:dyDescent="0.3">
      <c r="A16" t="str">
        <f t="shared" si="0"/>
        <v/>
      </c>
      <c r="B16" t="s">
        <v>20</v>
      </c>
      <c r="C16" s="2">
        <v>0.45596358261750236</v>
      </c>
      <c r="D16" s="5">
        <v>-3.5</v>
      </c>
      <c r="E16">
        <v>0.7</v>
      </c>
      <c r="F16" s="5">
        <v>8.1</v>
      </c>
      <c r="G16">
        <v>0.1</v>
      </c>
      <c r="H16" s="6">
        <v>0.89337743129380265</v>
      </c>
      <c r="I16" s="6">
        <f t="shared" si="1"/>
        <v>0.10662256870619735</v>
      </c>
      <c r="J16" s="6">
        <v>0.84497541072840088</v>
      </c>
      <c r="K16" s="6">
        <f t="shared" si="2"/>
        <v>0.15502458927159912</v>
      </c>
      <c r="L16">
        <f t="shared" si="5"/>
        <v>0.25218521143397105</v>
      </c>
      <c r="M16">
        <f t="shared" si="3"/>
        <v>1.3401967141727931</v>
      </c>
      <c r="N16">
        <f t="shared" si="6"/>
        <v>-2.0703745739987194</v>
      </c>
      <c r="O16" s="2">
        <f t="shared" si="7"/>
        <v>-0.16180385294353172</v>
      </c>
      <c r="P16">
        <f t="shared" si="8"/>
        <v>-0.22277349943910871</v>
      </c>
      <c r="Q16">
        <f t="shared" si="4"/>
        <v>6.013497599747466</v>
      </c>
      <c r="R16">
        <f t="shared" si="4"/>
        <v>10.065776682232212</v>
      </c>
    </row>
    <row r="17" spans="1:18" x14ac:dyDescent="0.3">
      <c r="A17" t="str">
        <f t="shared" si="0"/>
        <v/>
      </c>
      <c r="B17" t="s">
        <v>21</v>
      </c>
      <c r="C17" s="2">
        <v>2.5593742944707731</v>
      </c>
      <c r="D17" s="5">
        <v>-3.3</v>
      </c>
      <c r="E17">
        <v>1.1000000000000001</v>
      </c>
      <c r="F17" s="5">
        <v>15.6</v>
      </c>
      <c r="G17">
        <v>12.4</v>
      </c>
      <c r="H17" s="6">
        <v>0.89345936321742769</v>
      </c>
      <c r="I17" s="6">
        <f t="shared" si="1"/>
        <v>0.10654063678257231</v>
      </c>
      <c r="J17" s="6">
        <v>0.84416555254984105</v>
      </c>
      <c r="K17" s="6">
        <f t="shared" si="2"/>
        <v>0.15583444745015895</v>
      </c>
      <c r="L17">
        <f t="shared" si="5"/>
        <v>0.63122119815668198</v>
      </c>
      <c r="M17">
        <f t="shared" si="3"/>
        <v>12.898670231840509</v>
      </c>
      <c r="N17">
        <f t="shared" si="6"/>
        <v>-1.2448499928880299</v>
      </c>
      <c r="O17" s="2">
        <f t="shared" si="7"/>
        <v>0.6832861502634513</v>
      </c>
      <c r="P17">
        <f t="shared" si="8"/>
        <v>4.9723512748258187</v>
      </c>
      <c r="Q17">
        <f t="shared" si="4"/>
        <v>6.013497599747466</v>
      </c>
      <c r="R17">
        <f t="shared" si="4"/>
        <v>10.065776682232212</v>
      </c>
    </row>
    <row r="18" spans="1:18" x14ac:dyDescent="0.3">
      <c r="A18" t="str">
        <f t="shared" si="0"/>
        <v/>
      </c>
      <c r="B18" t="s">
        <v>22</v>
      </c>
      <c r="C18" s="2">
        <v>0.16165380581203426</v>
      </c>
      <c r="D18" s="5">
        <v>-4.2</v>
      </c>
      <c r="E18">
        <v>-5.4</v>
      </c>
      <c r="F18" s="5">
        <v>5.4</v>
      </c>
      <c r="G18">
        <v>11.1</v>
      </c>
      <c r="H18" s="6">
        <v>0.89369996337188007</v>
      </c>
      <c r="I18" s="6">
        <f t="shared" si="1"/>
        <v>0.10630003662811993</v>
      </c>
      <c r="J18" s="6">
        <v>0.84416555254984105</v>
      </c>
      <c r="K18" s="6">
        <f t="shared" si="2"/>
        <v>0.15583444745015895</v>
      </c>
      <c r="L18">
        <f t="shared" si="5"/>
        <v>-5.2724399560462567</v>
      </c>
      <c r="M18">
        <f t="shared" si="3"/>
        <v>10.211743649534094</v>
      </c>
      <c r="N18">
        <f t="shared" si="6"/>
        <v>-1.4630111821518679</v>
      </c>
      <c r="O18" s="2">
        <f t="shared" si="7"/>
        <v>1.0589972276334365</v>
      </c>
      <c r="P18">
        <f t="shared" si="8"/>
        <v>8.1502035318491313</v>
      </c>
      <c r="Q18">
        <f t="shared" si="4"/>
        <v>6.013497599747466</v>
      </c>
      <c r="R18">
        <f t="shared" si="4"/>
        <v>10.065776682232212</v>
      </c>
    </row>
    <row r="19" spans="1:18" x14ac:dyDescent="0.3">
      <c r="A19" t="str">
        <f t="shared" si="0"/>
        <v/>
      </c>
      <c r="B19" t="s">
        <v>23</v>
      </c>
      <c r="C19" s="2">
        <v>4.273573004482345</v>
      </c>
      <c r="D19" s="5">
        <v>5.0999999999999996</v>
      </c>
      <c r="E19">
        <v>2.6</v>
      </c>
      <c r="F19" s="5">
        <v>11.9</v>
      </c>
      <c r="G19">
        <v>11.9</v>
      </c>
      <c r="H19" s="6">
        <v>0.89371306310419951</v>
      </c>
      <c r="I19" s="6">
        <f t="shared" si="1"/>
        <v>0.10628693689580049</v>
      </c>
      <c r="J19" s="6">
        <v>0.84416555254984105</v>
      </c>
      <c r="K19" s="6">
        <f t="shared" si="2"/>
        <v>0.15583444745015895</v>
      </c>
      <c r="L19">
        <f t="shared" si="5"/>
        <v>2.8657173422395013</v>
      </c>
      <c r="M19">
        <f t="shared" si="3"/>
        <v>11.9</v>
      </c>
      <c r="N19">
        <f t="shared" si="6"/>
        <v>-0.59183380521669104</v>
      </c>
      <c r="O19" s="2">
        <f t="shared" si="7"/>
        <v>2.3315337015883841</v>
      </c>
      <c r="P19">
        <f t="shared" si="8"/>
        <v>11.670137960458201</v>
      </c>
      <c r="Q19">
        <f t="shared" si="4"/>
        <v>6.013497599747466</v>
      </c>
      <c r="R19">
        <f t="shared" si="4"/>
        <v>10.065776682232212</v>
      </c>
    </row>
    <row r="20" spans="1:18" x14ac:dyDescent="0.3">
      <c r="A20" t="str">
        <f t="shared" si="0"/>
        <v/>
      </c>
      <c r="B20" t="s">
        <v>24</v>
      </c>
      <c r="C20" s="2">
        <v>3.5074944731675384</v>
      </c>
      <c r="D20" s="5">
        <v>11</v>
      </c>
      <c r="E20">
        <v>4.2</v>
      </c>
      <c r="F20" s="5">
        <v>25</v>
      </c>
      <c r="G20">
        <v>12.6</v>
      </c>
      <c r="H20" s="6">
        <v>0.89405078471244592</v>
      </c>
      <c r="I20" s="6">
        <f t="shared" si="1"/>
        <v>0.10594921528755408</v>
      </c>
      <c r="J20" s="6">
        <v>0.84050380096247235</v>
      </c>
      <c r="K20" s="6">
        <f t="shared" si="2"/>
        <v>0.15949619903752765</v>
      </c>
      <c r="L20">
        <f t="shared" si="5"/>
        <v>4.9204546639553675</v>
      </c>
      <c r="M20">
        <f t="shared" si="3"/>
        <v>14.577752868065343</v>
      </c>
      <c r="N20">
        <f t="shared" si="6"/>
        <v>0.83791068338287067</v>
      </c>
      <c r="O20" s="2">
        <f t="shared" si="7"/>
        <v>2.6475737611539727</v>
      </c>
      <c r="P20">
        <f t="shared" si="8"/>
        <v>12.229832172533145</v>
      </c>
      <c r="Q20">
        <f t="shared" si="4"/>
        <v>6.013497599747466</v>
      </c>
      <c r="R20">
        <f t="shared" si="4"/>
        <v>10.065776682232212</v>
      </c>
    </row>
    <row r="21" spans="1:18" x14ac:dyDescent="0.3">
      <c r="A21" t="str">
        <f t="shared" si="0"/>
        <v/>
      </c>
      <c r="B21" t="s">
        <v>25</v>
      </c>
      <c r="C21" s="2">
        <v>6.3536928522637037</v>
      </c>
      <c r="D21" s="5">
        <v>16.5</v>
      </c>
      <c r="E21">
        <v>6.5</v>
      </c>
      <c r="F21" s="5">
        <v>19.3</v>
      </c>
      <c r="G21">
        <v>6.1</v>
      </c>
      <c r="H21" s="6">
        <v>0.89410128425102686</v>
      </c>
      <c r="I21" s="6">
        <f t="shared" si="1"/>
        <v>0.10589871574897314</v>
      </c>
      <c r="J21" s="6">
        <v>0.84050380096247235</v>
      </c>
      <c r="K21" s="6">
        <f t="shared" si="2"/>
        <v>0.15949619903752765</v>
      </c>
      <c r="L21">
        <f t="shared" si="5"/>
        <v>7.5589871574897316</v>
      </c>
      <c r="M21">
        <f t="shared" si="3"/>
        <v>8.2053498272953647</v>
      </c>
      <c r="N21">
        <f t="shared" si="6"/>
        <v>5.1150530545615336</v>
      </c>
      <c r="O21" s="2">
        <f t="shared" si="7"/>
        <v>4.7115867766378621</v>
      </c>
      <c r="P21">
        <f t="shared" si="8"/>
        <v>11.561034231786904</v>
      </c>
      <c r="Q21">
        <f t="shared" si="4"/>
        <v>6.013497599747466</v>
      </c>
      <c r="R21">
        <f t="shared" si="4"/>
        <v>10.065776682232212</v>
      </c>
    </row>
    <row r="22" spans="1:18" x14ac:dyDescent="0.3">
      <c r="A22" t="str">
        <f t="shared" si="0"/>
        <v/>
      </c>
      <c r="B22" t="s">
        <v>26</v>
      </c>
      <c r="C22" s="2">
        <v>-0.26544133993305907</v>
      </c>
      <c r="D22" s="5">
        <v>8</v>
      </c>
      <c r="E22">
        <v>9.6999999999999993</v>
      </c>
      <c r="F22" s="5">
        <v>4.4000000000000004</v>
      </c>
      <c r="G22">
        <v>20.6</v>
      </c>
      <c r="H22" s="6">
        <v>0.89420805316856611</v>
      </c>
      <c r="I22" s="6">
        <f t="shared" si="1"/>
        <v>0.10579194683143389</v>
      </c>
      <c r="J22" s="6">
        <v>0.84050380096247235</v>
      </c>
      <c r="K22" s="6">
        <f t="shared" si="2"/>
        <v>0.15949619903752765</v>
      </c>
      <c r="L22">
        <f t="shared" si="5"/>
        <v>9.5201536903865609</v>
      </c>
      <c r="M22">
        <f t="shared" si="3"/>
        <v>18.016161575592054</v>
      </c>
      <c r="N22">
        <f t="shared" si="6"/>
        <v>7.3331985039438869</v>
      </c>
      <c r="O22" s="2">
        <f t="shared" si="7"/>
        <v>3.198581995166061</v>
      </c>
      <c r="P22">
        <f t="shared" si="8"/>
        <v>13.599754756984254</v>
      </c>
      <c r="Q22">
        <f t="shared" si="4"/>
        <v>6.013497599747466</v>
      </c>
      <c r="R22">
        <f t="shared" si="4"/>
        <v>10.065776682232212</v>
      </c>
    </row>
    <row r="23" spans="1:18" x14ac:dyDescent="0.3">
      <c r="A23" t="str">
        <f t="shared" si="0"/>
        <v>2010</v>
      </c>
      <c r="B23" t="s">
        <v>27</v>
      </c>
      <c r="C23" s="2">
        <v>-0.83376037296153394</v>
      </c>
      <c r="D23" s="5">
        <v>5.2</v>
      </c>
      <c r="E23">
        <v>8.1</v>
      </c>
      <c r="F23" s="5">
        <v>6.8</v>
      </c>
      <c r="G23">
        <v>6.3</v>
      </c>
      <c r="H23" s="6">
        <v>0.89407840948907946</v>
      </c>
      <c r="I23" s="6">
        <f t="shared" si="1"/>
        <v>0.10592159051092054</v>
      </c>
      <c r="J23" s="6">
        <v>0.83645542379340487</v>
      </c>
      <c r="K23" s="6">
        <f t="shared" si="2"/>
        <v>0.16354457620659513</v>
      </c>
      <c r="L23">
        <f t="shared" si="5"/>
        <v>7.7928273875183303</v>
      </c>
      <c r="M23">
        <f t="shared" si="3"/>
        <v>6.3817722881032974</v>
      </c>
      <c r="N23">
        <f t="shared" si="6"/>
        <v>8.290656078464874</v>
      </c>
      <c r="O23" s="2">
        <f t="shared" si="7"/>
        <v>1.7514970464563706</v>
      </c>
      <c r="P23">
        <f t="shared" si="8"/>
        <v>10.867761230330238</v>
      </c>
      <c r="Q23">
        <f t="shared" si="4"/>
        <v>6.013497599747466</v>
      </c>
      <c r="R23">
        <f t="shared" si="4"/>
        <v>10.065776682232212</v>
      </c>
    </row>
    <row r="24" spans="1:18" x14ac:dyDescent="0.3">
      <c r="A24" t="str">
        <f t="shared" si="0"/>
        <v/>
      </c>
      <c r="B24" t="s">
        <v>28</v>
      </c>
      <c r="C24" s="2">
        <v>0.64822098981369702</v>
      </c>
      <c r="D24" s="5">
        <v>-4.4000000000000004</v>
      </c>
      <c r="E24">
        <v>10</v>
      </c>
      <c r="F24" s="5">
        <v>6</v>
      </c>
      <c r="G24">
        <v>7.7</v>
      </c>
      <c r="H24" s="6">
        <v>0.89401530156510933</v>
      </c>
      <c r="I24" s="6">
        <f t="shared" si="1"/>
        <v>0.10598469843489067</v>
      </c>
      <c r="J24" s="6">
        <v>0.83645542379340487</v>
      </c>
      <c r="K24" s="6">
        <f t="shared" si="2"/>
        <v>0.16354457620659513</v>
      </c>
      <c r="L24">
        <f t="shared" si="5"/>
        <v>8.4738203425375751</v>
      </c>
      <c r="M24">
        <f t="shared" si="3"/>
        <v>7.4219742204487886</v>
      </c>
      <c r="N24">
        <f t="shared" si="6"/>
        <v>8.5956004734808218</v>
      </c>
      <c r="O24" s="2">
        <f t="shared" si="7"/>
        <v>-0.15032690769363199</v>
      </c>
      <c r="P24">
        <f t="shared" si="8"/>
        <v>10.606636028048046</v>
      </c>
      <c r="Q24">
        <f t="shared" si="4"/>
        <v>6.013497599747466</v>
      </c>
      <c r="R24">
        <f t="shared" si="4"/>
        <v>10.065776682232212</v>
      </c>
    </row>
    <row r="25" spans="1:18" x14ac:dyDescent="0.3">
      <c r="A25" t="str">
        <f t="shared" si="0"/>
        <v/>
      </c>
      <c r="B25" t="s">
        <v>29</v>
      </c>
      <c r="C25" s="2">
        <v>1.8251055989137344</v>
      </c>
      <c r="D25" s="5">
        <v>1.9</v>
      </c>
      <c r="E25">
        <v>4.0999999999999996</v>
      </c>
      <c r="F25" s="5">
        <v>4</v>
      </c>
      <c r="G25">
        <v>4</v>
      </c>
      <c r="H25" s="6">
        <v>0.89412053611818387</v>
      </c>
      <c r="I25" s="6">
        <f t="shared" si="1"/>
        <v>0.10587946388181613</v>
      </c>
      <c r="J25" s="6">
        <v>0.83645542379340487</v>
      </c>
      <c r="K25" s="6">
        <f t="shared" si="2"/>
        <v>0.16354457620659513</v>
      </c>
      <c r="L25">
        <f t="shared" si="5"/>
        <v>3.8670651794600039</v>
      </c>
      <c r="M25">
        <f t="shared" si="3"/>
        <v>4</v>
      </c>
      <c r="N25">
        <f t="shared" si="6"/>
        <v>6.7112376365053024</v>
      </c>
      <c r="O25" s="2">
        <f t="shared" si="7"/>
        <v>0.54652207192196578</v>
      </c>
      <c r="P25">
        <f t="shared" si="8"/>
        <v>5.9345821695173626</v>
      </c>
      <c r="Q25">
        <f t="shared" si="4"/>
        <v>6.013497599747466</v>
      </c>
      <c r="R25">
        <f t="shared" si="4"/>
        <v>10.065776682232212</v>
      </c>
    </row>
    <row r="26" spans="1:18" x14ac:dyDescent="0.3">
      <c r="A26" t="str">
        <f t="shared" si="0"/>
        <v/>
      </c>
      <c r="B26" t="s">
        <v>30</v>
      </c>
      <c r="C26" s="2">
        <v>4.5210644798079791</v>
      </c>
      <c r="D26" s="5">
        <v>-2.5</v>
      </c>
      <c r="E26">
        <v>6.4</v>
      </c>
      <c r="F26" s="5">
        <v>4.5999999999999996</v>
      </c>
      <c r="G26">
        <v>21.7</v>
      </c>
      <c r="H26" s="6">
        <v>0.89436339096342954</v>
      </c>
      <c r="I26" s="6">
        <f t="shared" si="1"/>
        <v>0.10563660903657046</v>
      </c>
      <c r="J26" s="6">
        <v>0.83381942104672069</v>
      </c>
      <c r="K26" s="6">
        <f t="shared" si="2"/>
        <v>0.16618057895327931</v>
      </c>
      <c r="L26">
        <f t="shared" si="5"/>
        <v>5.459834179574524</v>
      </c>
      <c r="M26">
        <f t="shared" si="3"/>
        <v>18.858312099898924</v>
      </c>
      <c r="N26">
        <f t="shared" si="6"/>
        <v>5.9335732338573672</v>
      </c>
      <c r="O26" s="2">
        <f t="shared" si="7"/>
        <v>2.3314636895118035</v>
      </c>
      <c r="P26">
        <f t="shared" si="8"/>
        <v>10.093428773449238</v>
      </c>
      <c r="Q26">
        <f t="shared" si="4"/>
        <v>6.013497599747466</v>
      </c>
      <c r="R26">
        <f t="shared" si="4"/>
        <v>10.065776682232212</v>
      </c>
    </row>
    <row r="27" spans="1:18" x14ac:dyDescent="0.3">
      <c r="A27" t="str">
        <f t="shared" si="0"/>
        <v/>
      </c>
      <c r="B27" t="s">
        <v>31</v>
      </c>
      <c r="C27" s="2">
        <v>0.55139289944665659</v>
      </c>
      <c r="D27" s="5">
        <v>8</v>
      </c>
      <c r="E27">
        <v>9.9</v>
      </c>
      <c r="F27" s="5">
        <v>20.3</v>
      </c>
      <c r="G27">
        <v>16.899999999999999</v>
      </c>
      <c r="H27" s="6">
        <v>0.8942873288638874</v>
      </c>
      <c r="I27" s="6">
        <f t="shared" si="1"/>
        <v>0.1057126711361126</v>
      </c>
      <c r="J27" s="6">
        <v>0.83381942104672069</v>
      </c>
      <c r="K27" s="6">
        <f t="shared" si="2"/>
        <v>0.16618057895327931</v>
      </c>
      <c r="L27">
        <f t="shared" si="5"/>
        <v>9.6991459248413854</v>
      </c>
      <c r="M27">
        <f t="shared" si="3"/>
        <v>17.465013968441149</v>
      </c>
      <c r="N27">
        <f t="shared" si="6"/>
        <v>6.342015094625304</v>
      </c>
      <c r="O27" s="2">
        <f t="shared" si="7"/>
        <v>2.2991876593894567</v>
      </c>
      <c r="P27">
        <f t="shared" si="8"/>
        <v>13.441108689446692</v>
      </c>
      <c r="Q27">
        <f t="shared" si="4"/>
        <v>6.013497599747466</v>
      </c>
      <c r="R27">
        <f t="shared" si="4"/>
        <v>10.065776682232212</v>
      </c>
    </row>
    <row r="28" spans="1:18" x14ac:dyDescent="0.3">
      <c r="A28" t="str">
        <f t="shared" si="0"/>
        <v/>
      </c>
      <c r="B28" t="s">
        <v>32</v>
      </c>
      <c r="C28" s="2">
        <v>2.6112575476951339</v>
      </c>
      <c r="D28" s="5">
        <v>16.3</v>
      </c>
      <c r="E28">
        <v>5.8</v>
      </c>
      <c r="F28" s="5">
        <v>16.600000000000001</v>
      </c>
      <c r="G28">
        <v>12.3</v>
      </c>
      <c r="H28" s="6">
        <v>0.89441256340626119</v>
      </c>
      <c r="I28" s="6">
        <f t="shared" si="1"/>
        <v>0.10558743659373881</v>
      </c>
      <c r="J28" s="6">
        <v>0.83381942104672069</v>
      </c>
      <c r="K28" s="6">
        <f t="shared" si="2"/>
        <v>0.16618057895327931</v>
      </c>
      <c r="L28">
        <f t="shared" si="5"/>
        <v>6.9086680842342574</v>
      </c>
      <c r="M28">
        <f t="shared" si="3"/>
        <v>13.014576489499101</v>
      </c>
      <c r="N28">
        <f t="shared" si="6"/>
        <v>7.3558827295500562</v>
      </c>
      <c r="O28" s="2">
        <f t="shared" si="7"/>
        <v>2.5612383089832567</v>
      </c>
      <c r="P28">
        <f t="shared" si="8"/>
        <v>16.445967519279723</v>
      </c>
      <c r="Q28">
        <f t="shared" si="4"/>
        <v>6.013497599747466</v>
      </c>
      <c r="R28">
        <f t="shared" si="4"/>
        <v>10.065776682232212</v>
      </c>
    </row>
    <row r="29" spans="1:18" x14ac:dyDescent="0.3">
      <c r="A29" t="str">
        <f t="shared" si="0"/>
        <v/>
      </c>
      <c r="B29" t="s">
        <v>33</v>
      </c>
      <c r="C29" s="2">
        <v>1.4961330768425318</v>
      </c>
      <c r="D29" s="5">
        <v>9.5</v>
      </c>
      <c r="E29">
        <v>7.7</v>
      </c>
      <c r="F29" s="5">
        <v>2.6</v>
      </c>
      <c r="G29">
        <v>8.1</v>
      </c>
      <c r="H29" s="6">
        <v>0.89450759994890794</v>
      </c>
      <c r="I29" s="6">
        <f t="shared" si="1"/>
        <v>0.10549240005109206</v>
      </c>
      <c r="J29" s="6">
        <v>0.82873201997899204</v>
      </c>
      <c r="K29" s="6">
        <f t="shared" si="2"/>
        <v>0.17126798002100796</v>
      </c>
      <c r="L29">
        <f t="shared" si="5"/>
        <v>7.889886320091966</v>
      </c>
      <c r="M29">
        <f t="shared" si="3"/>
        <v>7.1580261098844558</v>
      </c>
      <c r="N29">
        <f t="shared" si="6"/>
        <v>8.1659001097225357</v>
      </c>
      <c r="O29" s="2">
        <f t="shared" si="7"/>
        <v>1.5529278413281074</v>
      </c>
      <c r="P29">
        <f t="shared" si="8"/>
        <v>12.545872189274901</v>
      </c>
      <c r="Q29">
        <f t="shared" si="4"/>
        <v>6.013497599747466</v>
      </c>
      <c r="R29">
        <f t="shared" si="4"/>
        <v>10.065776682232212</v>
      </c>
    </row>
    <row r="30" spans="1:18" x14ac:dyDescent="0.3">
      <c r="A30" t="str">
        <f t="shared" si="0"/>
        <v/>
      </c>
      <c r="B30" t="s">
        <v>34</v>
      </c>
      <c r="C30" s="2">
        <v>0.55928028741860647</v>
      </c>
      <c r="D30" s="5">
        <v>8.6999999999999993</v>
      </c>
      <c r="E30">
        <v>6.1</v>
      </c>
      <c r="F30" s="5">
        <v>10.3</v>
      </c>
      <c r="G30">
        <v>2.2999999999999998</v>
      </c>
      <c r="H30" s="6">
        <v>0.89432969950726338</v>
      </c>
      <c r="I30" s="6">
        <f t="shared" si="1"/>
        <v>0.10567030049273662</v>
      </c>
      <c r="J30" s="6">
        <v>0.82873201997899204</v>
      </c>
      <c r="K30" s="6">
        <f t="shared" si="2"/>
        <v>0.17126798002100796</v>
      </c>
      <c r="L30">
        <f t="shared" si="5"/>
        <v>6.3747427812811148</v>
      </c>
      <c r="M30">
        <f t="shared" si="3"/>
        <v>3.6701438401680635</v>
      </c>
      <c r="N30">
        <f t="shared" si="6"/>
        <v>7.05776572853578</v>
      </c>
      <c r="O30" s="2">
        <f t="shared" si="7"/>
        <v>1.5555569706520906</v>
      </c>
      <c r="P30">
        <f t="shared" si="8"/>
        <v>7.9475821465172061</v>
      </c>
      <c r="Q30">
        <f t="shared" si="4"/>
        <v>6.013497599747466</v>
      </c>
      <c r="R30">
        <f t="shared" si="4"/>
        <v>10.065776682232212</v>
      </c>
    </row>
    <row r="31" spans="1:18" x14ac:dyDescent="0.3">
      <c r="A31" t="str">
        <f t="shared" si="0"/>
        <v/>
      </c>
      <c r="B31" t="s">
        <v>35</v>
      </c>
      <c r="C31" s="2">
        <v>5.1606576134081594</v>
      </c>
      <c r="D31" s="5">
        <v>11</v>
      </c>
      <c r="E31">
        <v>13</v>
      </c>
      <c r="F31" s="5">
        <v>23.8</v>
      </c>
      <c r="G31">
        <v>21.1</v>
      </c>
      <c r="H31" s="6">
        <v>0.89433051869722557</v>
      </c>
      <c r="I31" s="6">
        <f t="shared" si="1"/>
        <v>0.10566948130277443</v>
      </c>
      <c r="J31" s="6">
        <v>0.82873201997899204</v>
      </c>
      <c r="K31" s="6">
        <f t="shared" si="2"/>
        <v>0.17126798002100796</v>
      </c>
      <c r="L31">
        <f t="shared" si="5"/>
        <v>12.788661037394451</v>
      </c>
      <c r="M31">
        <f t="shared" si="3"/>
        <v>21.562423546056724</v>
      </c>
      <c r="N31">
        <f t="shared" si="6"/>
        <v>9.0177633795891783</v>
      </c>
      <c r="O31" s="2">
        <f t="shared" si="7"/>
        <v>2.4053569925564324</v>
      </c>
      <c r="P31">
        <f t="shared" si="8"/>
        <v>10.796864498703082</v>
      </c>
      <c r="Q31">
        <f t="shared" si="4"/>
        <v>6.013497599747466</v>
      </c>
      <c r="R31">
        <f t="shared" si="4"/>
        <v>10.065776682232212</v>
      </c>
    </row>
    <row r="32" spans="1:18" x14ac:dyDescent="0.3">
      <c r="A32" t="str">
        <f t="shared" si="0"/>
        <v/>
      </c>
      <c r="B32" t="s">
        <v>36</v>
      </c>
      <c r="C32" s="2">
        <v>5.509519030505805</v>
      </c>
      <c r="D32" s="5">
        <v>11.7</v>
      </c>
      <c r="E32">
        <v>4.9000000000000004</v>
      </c>
      <c r="F32" s="5">
        <v>9.8000000000000007</v>
      </c>
      <c r="G32">
        <v>13.8</v>
      </c>
      <c r="H32" s="6">
        <v>0.89442414895903122</v>
      </c>
      <c r="I32" s="6">
        <f t="shared" si="1"/>
        <v>0.10557585104096878</v>
      </c>
      <c r="J32" s="6">
        <v>0.82541749489765393</v>
      </c>
      <c r="K32" s="6">
        <f t="shared" si="2"/>
        <v>0.17458250510234607</v>
      </c>
      <c r="L32">
        <f t="shared" si="5"/>
        <v>5.6179157870785881</v>
      </c>
      <c r="M32">
        <f t="shared" si="3"/>
        <v>13.101669979590618</v>
      </c>
      <c r="N32">
        <f t="shared" si="6"/>
        <v>8.2604398685847169</v>
      </c>
      <c r="O32" s="2">
        <f t="shared" si="7"/>
        <v>3.7431523104441902</v>
      </c>
      <c r="P32">
        <f t="shared" si="8"/>
        <v>12.778079121938468</v>
      </c>
      <c r="Q32">
        <f t="shared" si="4"/>
        <v>6.013497599747466</v>
      </c>
      <c r="R32">
        <f t="shared" si="4"/>
        <v>10.065776682232212</v>
      </c>
    </row>
    <row r="33" spans="1:18" x14ac:dyDescent="0.3">
      <c r="A33" t="str">
        <f t="shared" si="0"/>
        <v/>
      </c>
      <c r="B33" t="s">
        <v>37</v>
      </c>
      <c r="C33" s="2">
        <v>4.5602238035891141E-2</v>
      </c>
      <c r="D33" s="5">
        <v>13.3</v>
      </c>
      <c r="E33">
        <v>3.4</v>
      </c>
      <c r="F33" s="5">
        <v>12.4</v>
      </c>
      <c r="G33">
        <v>4.5999999999999996</v>
      </c>
      <c r="H33" s="6">
        <v>0.89430894308943087</v>
      </c>
      <c r="I33" s="6">
        <f t="shared" si="1"/>
        <v>0.10569105691056913</v>
      </c>
      <c r="J33" s="6">
        <v>0.82541749489765393</v>
      </c>
      <c r="K33" s="6">
        <f t="shared" si="2"/>
        <v>0.17458250510234607</v>
      </c>
      <c r="L33">
        <f t="shared" si="5"/>
        <v>4.4463414634146341</v>
      </c>
      <c r="M33">
        <f t="shared" si="3"/>
        <v>5.9617435397982987</v>
      </c>
      <c r="N33">
        <f t="shared" si="6"/>
        <v>7.6176394292958909</v>
      </c>
      <c r="O33" s="2">
        <f t="shared" si="7"/>
        <v>3.5719262939832852</v>
      </c>
      <c r="P33">
        <f t="shared" si="8"/>
        <v>13.541945688481881</v>
      </c>
      <c r="Q33">
        <f t="shared" si="4"/>
        <v>6.013497599747466</v>
      </c>
      <c r="R33">
        <f t="shared" si="4"/>
        <v>10.065776682232212</v>
      </c>
    </row>
    <row r="34" spans="1:18" x14ac:dyDescent="0.3">
      <c r="A34" t="str">
        <f t="shared" si="0"/>
        <v/>
      </c>
      <c r="B34" t="s">
        <v>38</v>
      </c>
      <c r="C34" s="2">
        <v>3.1338855399447141</v>
      </c>
      <c r="D34" s="5">
        <v>4.4000000000000004</v>
      </c>
      <c r="E34">
        <v>4.3</v>
      </c>
      <c r="F34" s="5">
        <v>6.2</v>
      </c>
      <c r="G34">
        <v>9.1</v>
      </c>
      <c r="H34" s="6">
        <v>0.89406694223207983</v>
      </c>
      <c r="I34" s="6">
        <f t="shared" si="1"/>
        <v>0.10593305776792017</v>
      </c>
      <c r="J34" s="6">
        <v>0.82541749489765393</v>
      </c>
      <c r="K34" s="6">
        <f t="shared" si="2"/>
        <v>0.17458250510234607</v>
      </c>
      <c r="L34">
        <f t="shared" si="5"/>
        <v>4.3105933057767922</v>
      </c>
      <c r="M34">
        <f t="shared" si="3"/>
        <v>8.5937107352031958</v>
      </c>
      <c r="N34">
        <f t="shared" si="6"/>
        <v>4.7916168520900051</v>
      </c>
      <c r="O34" s="2">
        <f t="shared" si="7"/>
        <v>2.8963356028288039</v>
      </c>
      <c r="P34">
        <f t="shared" si="8"/>
        <v>9.2190414181973708</v>
      </c>
      <c r="Q34">
        <f t="shared" si="4"/>
        <v>6.013497599747466</v>
      </c>
      <c r="R34">
        <f t="shared" si="4"/>
        <v>10.065776682232212</v>
      </c>
    </row>
    <row r="35" spans="1:18" x14ac:dyDescent="0.3">
      <c r="A35" t="str">
        <f t="shared" si="0"/>
        <v>2011</v>
      </c>
      <c r="B35" t="s">
        <v>39</v>
      </c>
      <c r="C35" s="2">
        <v>3.0891932493954721</v>
      </c>
      <c r="D35" s="5">
        <v>8.1</v>
      </c>
      <c r="E35">
        <v>4</v>
      </c>
      <c r="F35" s="5">
        <v>9.8000000000000007</v>
      </c>
      <c r="G35">
        <v>9.6</v>
      </c>
      <c r="H35" s="6">
        <v>0.89395821569734613</v>
      </c>
      <c r="I35" s="6">
        <f t="shared" si="1"/>
        <v>0.10604178430265387</v>
      </c>
      <c r="J35" s="6">
        <v>0.82644747367292581</v>
      </c>
      <c r="K35" s="6">
        <f t="shared" si="2"/>
        <v>0.17355252632707419</v>
      </c>
      <c r="L35">
        <f t="shared" si="5"/>
        <v>4.434771315640881</v>
      </c>
      <c r="M35">
        <f t="shared" si="3"/>
        <v>9.6347105052654136</v>
      </c>
      <c r="N35">
        <f t="shared" si="6"/>
        <v>4.3972353616107691</v>
      </c>
      <c r="O35" s="2">
        <f t="shared" si="7"/>
        <v>2.0895603424586926</v>
      </c>
      <c r="P35">
        <f t="shared" si="8"/>
        <v>8.0633882600889688</v>
      </c>
      <c r="Q35">
        <f t="shared" si="4"/>
        <v>6.013497599747466</v>
      </c>
      <c r="R35">
        <f t="shared" si="4"/>
        <v>10.065776682232212</v>
      </c>
    </row>
    <row r="36" spans="1:18" x14ac:dyDescent="0.3">
      <c r="A36" t="str">
        <f t="shared" si="0"/>
        <v/>
      </c>
      <c r="B36" t="s">
        <v>40</v>
      </c>
      <c r="C36" s="2">
        <v>1.6012194427531101</v>
      </c>
      <c r="D36" s="5">
        <v>1.7</v>
      </c>
      <c r="E36">
        <v>3</v>
      </c>
      <c r="F36" s="5">
        <v>3.1</v>
      </c>
      <c r="G36">
        <v>3.8</v>
      </c>
      <c r="H36" s="6">
        <v>0.8939304802793806</v>
      </c>
      <c r="I36" s="6">
        <f t="shared" si="1"/>
        <v>0.1060695197206194</v>
      </c>
      <c r="J36" s="6">
        <v>0.82644747367292581</v>
      </c>
      <c r="K36" s="6">
        <f t="shared" si="2"/>
        <v>0.17355252632707419</v>
      </c>
      <c r="L36">
        <f t="shared" si="5"/>
        <v>2.8621096243631947</v>
      </c>
      <c r="M36">
        <f t="shared" si="3"/>
        <v>3.6785132315710478</v>
      </c>
      <c r="N36">
        <f t="shared" si="6"/>
        <v>3.869158081926956</v>
      </c>
      <c r="O36" s="2">
        <f t="shared" si="7"/>
        <v>2.6080994106977653</v>
      </c>
      <c r="P36">
        <f t="shared" si="8"/>
        <v>7.3023114906798865</v>
      </c>
      <c r="Q36">
        <f t="shared" si="4"/>
        <v>6.013497599747466</v>
      </c>
      <c r="R36">
        <f t="shared" si="4"/>
        <v>10.065776682232212</v>
      </c>
    </row>
    <row r="37" spans="1:18" x14ac:dyDescent="0.3">
      <c r="A37" t="str">
        <f t="shared" si="0"/>
        <v/>
      </c>
      <c r="B37" t="s">
        <v>41</v>
      </c>
      <c r="C37" s="2">
        <v>3.791333298744437</v>
      </c>
      <c r="D37" s="5">
        <v>9.5</v>
      </c>
      <c r="E37">
        <v>6.2</v>
      </c>
      <c r="F37" s="5">
        <v>4</v>
      </c>
      <c r="G37">
        <v>12.8</v>
      </c>
      <c r="H37" s="6">
        <v>0.89393844887164575</v>
      </c>
      <c r="I37" s="6">
        <f t="shared" si="1"/>
        <v>0.10606155112835425</v>
      </c>
      <c r="J37" s="6">
        <v>0.82644747367292581</v>
      </c>
      <c r="K37" s="6">
        <f t="shared" si="2"/>
        <v>0.17355252632707419</v>
      </c>
      <c r="L37">
        <f t="shared" si="5"/>
        <v>6.5500031187235699</v>
      </c>
      <c r="M37">
        <f t="shared" si="3"/>
        <v>11.272737768321749</v>
      </c>
      <c r="N37">
        <f t="shared" si="6"/>
        <v>4.6156280195758823</v>
      </c>
      <c r="O37" s="2">
        <f t="shared" si="7"/>
        <v>2.8272486636310066</v>
      </c>
      <c r="P37">
        <f t="shared" si="8"/>
        <v>8.1953205017194026</v>
      </c>
      <c r="Q37">
        <f t="shared" si="4"/>
        <v>6.013497599747466</v>
      </c>
      <c r="R37">
        <f t="shared" si="4"/>
        <v>10.065776682232212</v>
      </c>
    </row>
    <row r="38" spans="1:18" x14ac:dyDescent="0.3">
      <c r="A38" t="str">
        <f t="shared" si="0"/>
        <v/>
      </c>
      <c r="B38" t="s">
        <v>42</v>
      </c>
      <c r="C38" s="2">
        <v>-2.0827520734540972</v>
      </c>
      <c r="D38" s="5">
        <v>12.2</v>
      </c>
      <c r="E38">
        <v>5</v>
      </c>
      <c r="F38" s="5">
        <v>3.7</v>
      </c>
      <c r="G38">
        <v>6.8</v>
      </c>
      <c r="H38" s="6">
        <v>0.89384513732188053</v>
      </c>
      <c r="I38" s="6">
        <f t="shared" si="1"/>
        <v>0.10615486267811947</v>
      </c>
      <c r="J38" s="6">
        <v>0.83036841139312656</v>
      </c>
      <c r="K38" s="6">
        <f t="shared" si="2"/>
        <v>0.16963158860687344</v>
      </c>
      <c r="L38">
        <f t="shared" si="5"/>
        <v>5.7643150112824602</v>
      </c>
      <c r="M38">
        <f t="shared" si="3"/>
        <v>6.2741420753186921</v>
      </c>
      <c r="N38">
        <f t="shared" si="6"/>
        <v>5.0588092514564087</v>
      </c>
      <c r="O38" s="2">
        <f t="shared" si="7"/>
        <v>1.1032668893478166</v>
      </c>
      <c r="P38">
        <f t="shared" si="8"/>
        <v>7.0751310250704966</v>
      </c>
      <c r="Q38">
        <f t="shared" si="4"/>
        <v>6.013497599747466</v>
      </c>
      <c r="R38">
        <f t="shared" si="4"/>
        <v>10.065776682232212</v>
      </c>
    </row>
    <row r="39" spans="1:18" x14ac:dyDescent="0.3">
      <c r="A39" t="str">
        <f t="shared" si="0"/>
        <v/>
      </c>
      <c r="B39" t="s">
        <v>43</v>
      </c>
      <c r="C39" s="2">
        <v>2.0633997173759466</v>
      </c>
      <c r="D39" s="5">
        <v>7.2</v>
      </c>
      <c r="E39">
        <v>4.5</v>
      </c>
      <c r="F39" s="5">
        <v>-2.8</v>
      </c>
      <c r="G39">
        <v>14.5</v>
      </c>
      <c r="H39" s="6">
        <v>0.89385836173229527</v>
      </c>
      <c r="I39" s="6">
        <f t="shared" si="1"/>
        <v>0.10614163826770473</v>
      </c>
      <c r="J39" s="6">
        <v>0.83036841139312656</v>
      </c>
      <c r="K39" s="6">
        <f t="shared" si="2"/>
        <v>0.16963158860687344</v>
      </c>
      <c r="L39">
        <f t="shared" si="5"/>
        <v>4.7865824233228027</v>
      </c>
      <c r="M39">
        <f t="shared" si="3"/>
        <v>11.56537351710109</v>
      </c>
      <c r="N39">
        <f t="shared" si="6"/>
        <v>5.700300184442944</v>
      </c>
      <c r="O39" s="2">
        <f t="shared" si="7"/>
        <v>1.2573269808887622</v>
      </c>
      <c r="P39">
        <f t="shared" si="8"/>
        <v>9.70408445358051</v>
      </c>
      <c r="Q39">
        <f t="shared" si="4"/>
        <v>6.013497599747466</v>
      </c>
      <c r="R39">
        <f t="shared" si="4"/>
        <v>10.065776682232212</v>
      </c>
    </row>
    <row r="40" spans="1:18" x14ac:dyDescent="0.3">
      <c r="A40" t="str">
        <f t="shared" si="0"/>
        <v/>
      </c>
      <c r="B40" t="s">
        <v>44</v>
      </c>
      <c r="C40" s="2">
        <v>2.9305054141192555</v>
      </c>
      <c r="D40" s="5">
        <v>9.4</v>
      </c>
      <c r="E40">
        <v>7</v>
      </c>
      <c r="F40" s="5">
        <v>0</v>
      </c>
      <c r="G40">
        <v>7.1</v>
      </c>
      <c r="H40" s="6">
        <v>0.89388676623827723</v>
      </c>
      <c r="I40" s="6">
        <f t="shared" si="1"/>
        <v>0.10611323376172277</v>
      </c>
      <c r="J40" s="6">
        <v>0.83036841139312656</v>
      </c>
      <c r="K40" s="6">
        <f t="shared" si="2"/>
        <v>0.16963158860687344</v>
      </c>
      <c r="L40">
        <f t="shared" si="5"/>
        <v>7.2546717610281348</v>
      </c>
      <c r="M40">
        <f t="shared" si="3"/>
        <v>5.8956157208911986</v>
      </c>
      <c r="N40">
        <f t="shared" si="6"/>
        <v>5.9351897318777986</v>
      </c>
      <c r="O40" s="2">
        <f t="shared" si="7"/>
        <v>0.97038435268036827</v>
      </c>
      <c r="P40">
        <f t="shared" si="8"/>
        <v>7.9117104377703269</v>
      </c>
      <c r="Q40">
        <f t="shared" si="4"/>
        <v>6.013497599747466</v>
      </c>
      <c r="R40">
        <f t="shared" si="4"/>
        <v>10.065776682232212</v>
      </c>
    </row>
    <row r="41" spans="1:18" x14ac:dyDescent="0.3">
      <c r="A41" t="str">
        <f t="shared" si="0"/>
        <v/>
      </c>
      <c r="B41" t="s">
        <v>45</v>
      </c>
      <c r="C41" s="2">
        <v>4.7614091229359889</v>
      </c>
      <c r="D41" s="5">
        <v>13.1</v>
      </c>
      <c r="E41">
        <v>12.5</v>
      </c>
      <c r="F41" s="5">
        <v>11.8</v>
      </c>
      <c r="G41">
        <v>16.7</v>
      </c>
      <c r="H41" s="6">
        <v>0.89388757885899828</v>
      </c>
      <c r="I41" s="6">
        <f t="shared" si="1"/>
        <v>0.10611242114100172</v>
      </c>
      <c r="J41" s="6">
        <v>0.83894835409298596</v>
      </c>
      <c r="K41" s="6">
        <f t="shared" si="2"/>
        <v>0.16105164590701404</v>
      </c>
      <c r="L41">
        <f t="shared" si="5"/>
        <v>12.5636674526846</v>
      </c>
      <c r="M41">
        <f t="shared" si="3"/>
        <v>15.910846935055631</v>
      </c>
      <c r="N41">
        <f t="shared" si="6"/>
        <v>8.2016405456785133</v>
      </c>
      <c r="O41" s="2">
        <f t="shared" si="7"/>
        <v>3.2517714181437305</v>
      </c>
      <c r="P41">
        <f t="shared" si="8"/>
        <v>11.123945391015972</v>
      </c>
      <c r="Q41">
        <f t="shared" si="4"/>
        <v>6.013497599747466</v>
      </c>
      <c r="R41">
        <f t="shared" si="4"/>
        <v>10.065776682232212</v>
      </c>
    </row>
    <row r="42" spans="1:18" x14ac:dyDescent="0.3">
      <c r="A42" t="str">
        <f t="shared" si="0"/>
        <v/>
      </c>
      <c r="B42" t="s">
        <v>46</v>
      </c>
      <c r="C42" s="2">
        <v>3.7228434097871244</v>
      </c>
      <c r="D42" s="5">
        <v>26.8</v>
      </c>
      <c r="E42">
        <v>13.4</v>
      </c>
      <c r="F42" s="5">
        <v>13</v>
      </c>
      <c r="G42">
        <v>24.4</v>
      </c>
      <c r="H42" s="6">
        <v>0.89380541871921182</v>
      </c>
      <c r="I42" s="6">
        <f t="shared" si="1"/>
        <v>0.10619458128078818</v>
      </c>
      <c r="J42" s="6">
        <v>0.83894835409298596</v>
      </c>
      <c r="K42" s="6">
        <f t="shared" si="2"/>
        <v>0.16105164590701404</v>
      </c>
      <c r="L42">
        <f t="shared" si="5"/>
        <v>14.823007389162562</v>
      </c>
      <c r="M42">
        <f t="shared" si="3"/>
        <v>22.56401123666004</v>
      </c>
      <c r="N42">
        <f t="shared" si="6"/>
        <v>11.547115534291764</v>
      </c>
      <c r="O42" s="2">
        <f t="shared" si="7"/>
        <v>3.8049193156141228</v>
      </c>
      <c r="P42">
        <f t="shared" si="8"/>
        <v>14.790157964202288</v>
      </c>
      <c r="Q42">
        <f t="shared" si="4"/>
        <v>6.013497599747466</v>
      </c>
      <c r="R42">
        <f t="shared" si="4"/>
        <v>10.065776682232212</v>
      </c>
    </row>
    <row r="43" spans="1:18" x14ac:dyDescent="0.3">
      <c r="A43" t="str">
        <f t="shared" si="0"/>
        <v/>
      </c>
      <c r="B43" t="s">
        <v>47</v>
      </c>
      <c r="C43" s="2">
        <v>4.1321453206549563</v>
      </c>
      <c r="D43" s="5">
        <v>24.5</v>
      </c>
      <c r="E43">
        <v>7.6</v>
      </c>
      <c r="F43" s="5">
        <v>11.1</v>
      </c>
      <c r="G43">
        <v>14.6</v>
      </c>
      <c r="H43" s="6">
        <v>0.89381822641972275</v>
      </c>
      <c r="I43" s="6">
        <f t="shared" si="1"/>
        <v>0.10618177358027725</v>
      </c>
      <c r="J43" s="6">
        <v>0.83894835409298596</v>
      </c>
      <c r="K43" s="6">
        <f t="shared" si="2"/>
        <v>0.16105164590701404</v>
      </c>
      <c r="L43">
        <f t="shared" si="5"/>
        <v>9.3944719735066862</v>
      </c>
      <c r="M43">
        <f t="shared" si="3"/>
        <v>14.036319239325451</v>
      </c>
      <c r="N43">
        <f t="shared" si="6"/>
        <v>12.260382271784616</v>
      </c>
      <c r="O43" s="2">
        <f t="shared" si="7"/>
        <v>4.2054659511260235</v>
      </c>
      <c r="P43">
        <f t="shared" si="8"/>
        <v>17.503725803680371</v>
      </c>
      <c r="Q43">
        <f t="shared" si="4"/>
        <v>6.013497599747466</v>
      </c>
      <c r="R43">
        <f t="shared" si="4"/>
        <v>10.065776682232212</v>
      </c>
    </row>
    <row r="44" spans="1:18" x14ac:dyDescent="0.3">
      <c r="A44" t="str">
        <f t="shared" si="0"/>
        <v/>
      </c>
      <c r="B44" t="s">
        <v>48</v>
      </c>
      <c r="C44" s="2">
        <v>2.7181607730494273</v>
      </c>
      <c r="D44" s="5">
        <v>12.6</v>
      </c>
      <c r="E44">
        <v>9.3000000000000007</v>
      </c>
      <c r="F44" s="5">
        <v>6.4</v>
      </c>
      <c r="G44">
        <v>13.7</v>
      </c>
      <c r="H44" s="6">
        <v>0.89375030587774673</v>
      </c>
      <c r="I44" s="6">
        <f t="shared" si="1"/>
        <v>0.10624969412225327</v>
      </c>
      <c r="J44" s="6">
        <v>0.83924485532795723</v>
      </c>
      <c r="K44" s="6">
        <f t="shared" si="2"/>
        <v>0.16075514467204277</v>
      </c>
      <c r="L44">
        <f t="shared" si="5"/>
        <v>9.6506239906034352</v>
      </c>
      <c r="M44">
        <f t="shared" si="3"/>
        <v>12.526487443894087</v>
      </c>
      <c r="N44">
        <f t="shared" si="6"/>
        <v>11.289367784424229</v>
      </c>
      <c r="O44" s="2">
        <f t="shared" si="7"/>
        <v>3.5243831678305022</v>
      </c>
      <c r="P44">
        <f t="shared" si="8"/>
        <v>16.37560597329319</v>
      </c>
      <c r="Q44">
        <f t="shared" si="4"/>
        <v>6.013497599747466</v>
      </c>
      <c r="R44">
        <f t="shared" si="4"/>
        <v>10.065776682232212</v>
      </c>
    </row>
    <row r="45" spans="1:18" x14ac:dyDescent="0.3">
      <c r="A45" t="str">
        <f t="shared" si="0"/>
        <v/>
      </c>
      <c r="B45" t="s">
        <v>49</v>
      </c>
      <c r="C45" s="2">
        <v>3.7765254187871466</v>
      </c>
      <c r="D45" s="5">
        <v>12.4</v>
      </c>
      <c r="E45">
        <v>11.5</v>
      </c>
      <c r="F45" s="5">
        <v>4.9000000000000004</v>
      </c>
      <c r="G45">
        <v>13.1</v>
      </c>
      <c r="H45" s="6">
        <v>0.89407373980070981</v>
      </c>
      <c r="I45" s="6">
        <f t="shared" si="1"/>
        <v>0.10592626019929019</v>
      </c>
      <c r="J45" s="6">
        <v>0.83924485532795723</v>
      </c>
      <c r="K45" s="6">
        <f t="shared" si="2"/>
        <v>0.16075514467204277</v>
      </c>
      <c r="L45">
        <f t="shared" si="5"/>
        <v>11.595333634179362</v>
      </c>
      <c r="M45">
        <f t="shared" si="3"/>
        <v>11.781807813689248</v>
      </c>
      <c r="N45">
        <f t="shared" si="6"/>
        <v>10.213476532763162</v>
      </c>
      <c r="O45" s="2">
        <f t="shared" si="7"/>
        <v>3.5422771708305105</v>
      </c>
      <c r="P45">
        <f t="shared" si="8"/>
        <v>12.781538165636263</v>
      </c>
      <c r="Q45">
        <f t="shared" si="4"/>
        <v>6.013497599747466</v>
      </c>
      <c r="R45">
        <f t="shared" si="4"/>
        <v>10.065776682232212</v>
      </c>
    </row>
    <row r="46" spans="1:18" x14ac:dyDescent="0.3">
      <c r="A46" t="str">
        <f t="shared" si="0"/>
        <v/>
      </c>
      <c r="B46" t="s">
        <v>50</v>
      </c>
      <c r="C46" s="2">
        <v>4.022803638001049</v>
      </c>
      <c r="D46" s="5">
        <v>16</v>
      </c>
      <c r="E46">
        <v>8.1999999999999993</v>
      </c>
      <c r="F46" s="5">
        <v>17.600000000000001</v>
      </c>
      <c r="G46">
        <v>12.4</v>
      </c>
      <c r="H46" s="6">
        <v>0.89410735122520424</v>
      </c>
      <c r="I46" s="6">
        <f t="shared" si="1"/>
        <v>0.10589264877479576</v>
      </c>
      <c r="J46" s="6">
        <v>0.83924485532795723</v>
      </c>
      <c r="K46" s="6">
        <f t="shared" si="2"/>
        <v>0.16075514467204277</v>
      </c>
      <c r="L46">
        <f t="shared" si="5"/>
        <v>9.0259626604434064</v>
      </c>
      <c r="M46">
        <f t="shared" si="3"/>
        <v>13.235926752294624</v>
      </c>
      <c r="N46">
        <f t="shared" si="6"/>
        <v>10.0906400950754</v>
      </c>
      <c r="O46" s="2">
        <f t="shared" si="7"/>
        <v>3.5058299432792075</v>
      </c>
      <c r="P46">
        <f t="shared" si="8"/>
        <v>12.514740669959318</v>
      </c>
      <c r="Q46">
        <f t="shared" si="4"/>
        <v>6.013497599747466</v>
      </c>
      <c r="R46">
        <f t="shared" si="4"/>
        <v>10.065776682232212</v>
      </c>
    </row>
    <row r="47" spans="1:18" x14ac:dyDescent="0.3">
      <c r="A47" t="str">
        <f t="shared" si="0"/>
        <v>2012</v>
      </c>
      <c r="B47" t="s">
        <v>51</v>
      </c>
      <c r="C47" s="2">
        <v>1.0379756542721053</v>
      </c>
      <c r="D47" s="5">
        <v>10.199999999999999</v>
      </c>
      <c r="E47">
        <v>7.9</v>
      </c>
      <c r="F47" s="5">
        <v>10.9</v>
      </c>
      <c r="G47">
        <v>0.2</v>
      </c>
      <c r="H47" s="6">
        <v>0.89380767362797475</v>
      </c>
      <c r="I47" s="6">
        <f t="shared" si="1"/>
        <v>0.10619232637202525</v>
      </c>
      <c r="J47" s="6">
        <v>0.84000607752287682</v>
      </c>
      <c r="K47" s="6">
        <f t="shared" si="2"/>
        <v>0.15999392247712318</v>
      </c>
      <c r="L47">
        <f t="shared" si="5"/>
        <v>8.1442423506556576</v>
      </c>
      <c r="M47">
        <f t="shared" si="3"/>
        <v>1.9119349705052182</v>
      </c>
      <c r="N47">
        <f t="shared" si="6"/>
        <v>9.5885128817594758</v>
      </c>
      <c r="O47" s="2">
        <f t="shared" si="7"/>
        <v>2.9457682370201006</v>
      </c>
      <c r="P47">
        <f t="shared" si="8"/>
        <v>8.9765565121630306</v>
      </c>
      <c r="Q47">
        <f t="shared" si="4"/>
        <v>6.013497599747466</v>
      </c>
      <c r="R47">
        <f t="shared" si="4"/>
        <v>10.065776682232212</v>
      </c>
    </row>
    <row r="48" spans="1:18" x14ac:dyDescent="0.3">
      <c r="A48" t="str">
        <f t="shared" si="0"/>
        <v/>
      </c>
      <c r="B48" t="s">
        <v>52</v>
      </c>
      <c r="C48" s="2">
        <v>5.0659878283557891</v>
      </c>
      <c r="D48" s="5">
        <v>13.7</v>
      </c>
      <c r="E48">
        <v>5</v>
      </c>
      <c r="F48" s="5">
        <v>7.6</v>
      </c>
      <c r="G48">
        <v>10</v>
      </c>
      <c r="H48" s="6">
        <v>0.89416844040247678</v>
      </c>
      <c r="I48" s="6">
        <f t="shared" si="1"/>
        <v>0.10583155959752322</v>
      </c>
      <c r="J48" s="6">
        <v>0.84000607752287682</v>
      </c>
      <c r="K48" s="6">
        <f t="shared" si="2"/>
        <v>0.15999392247712318</v>
      </c>
      <c r="L48">
        <f t="shared" si="5"/>
        <v>5.9207345684984514</v>
      </c>
      <c r="M48">
        <f t="shared" si="3"/>
        <v>9.616014586054904</v>
      </c>
      <c r="N48">
        <f t="shared" si="6"/>
        <v>7.6969798598658388</v>
      </c>
      <c r="O48" s="2">
        <f t="shared" si="7"/>
        <v>3.3755890402096482</v>
      </c>
      <c r="P48">
        <f t="shared" si="8"/>
        <v>8.2546254362849165</v>
      </c>
      <c r="Q48">
        <f t="shared" si="4"/>
        <v>6.013497599747466</v>
      </c>
      <c r="R48">
        <f t="shared" si="4"/>
        <v>10.065776682232212</v>
      </c>
    </row>
    <row r="49" spans="1:18" x14ac:dyDescent="0.3">
      <c r="A49" t="str">
        <f t="shared" si="0"/>
        <v/>
      </c>
      <c r="B49" t="s">
        <v>53</v>
      </c>
      <c r="C49" s="2">
        <v>2.7496590936104459</v>
      </c>
      <c r="D49" s="5">
        <v>4.0999999999999996</v>
      </c>
      <c r="E49">
        <v>10.6</v>
      </c>
      <c r="F49" s="5">
        <v>8.1</v>
      </c>
      <c r="G49">
        <v>14</v>
      </c>
      <c r="H49" s="6">
        <v>0.89433197892426963</v>
      </c>
      <c r="I49" s="6">
        <f t="shared" si="1"/>
        <v>0.10566802107573037</v>
      </c>
      <c r="J49" s="6">
        <v>0.84000607752287682</v>
      </c>
      <c r="K49" s="6">
        <f t="shared" si="2"/>
        <v>0.15999392247712318</v>
      </c>
      <c r="L49">
        <f t="shared" si="5"/>
        <v>9.9131578630077524</v>
      </c>
      <c r="M49">
        <f t="shared" si="3"/>
        <v>13.056035857384973</v>
      </c>
      <c r="N49">
        <f t="shared" si="6"/>
        <v>7.9927115940539535</v>
      </c>
      <c r="O49" s="2">
        <f t="shared" si="7"/>
        <v>2.9512075254127801</v>
      </c>
      <c r="P49">
        <f t="shared" si="8"/>
        <v>8.1946618046483639</v>
      </c>
      <c r="Q49">
        <f t="shared" si="4"/>
        <v>6.013497599747466</v>
      </c>
      <c r="R49">
        <f t="shared" si="4"/>
        <v>10.065776682232212</v>
      </c>
    </row>
    <row r="50" spans="1:18" x14ac:dyDescent="0.3">
      <c r="A50" t="str">
        <f t="shared" si="0"/>
        <v/>
      </c>
      <c r="B50" t="s">
        <v>54</v>
      </c>
      <c r="C50" s="2">
        <v>2.7136064580334462</v>
      </c>
      <c r="D50" s="5">
        <v>4.4000000000000004</v>
      </c>
      <c r="E50">
        <v>7.7</v>
      </c>
      <c r="F50" s="5">
        <v>7.5</v>
      </c>
      <c r="G50">
        <v>16</v>
      </c>
      <c r="H50" s="6">
        <v>0.89462479402460882</v>
      </c>
      <c r="I50" s="6">
        <f t="shared" si="1"/>
        <v>0.10537520597539118</v>
      </c>
      <c r="J50" s="6">
        <v>0.83719281374973287</v>
      </c>
      <c r="K50" s="6">
        <f t="shared" si="2"/>
        <v>0.16280718625026713</v>
      </c>
      <c r="L50">
        <f t="shared" si="5"/>
        <v>7.3522618202812096</v>
      </c>
      <c r="M50">
        <f t="shared" si="3"/>
        <v>14.61613891687273</v>
      </c>
      <c r="N50">
        <f t="shared" si="6"/>
        <v>7.7287180839291381</v>
      </c>
      <c r="O50" s="2">
        <f t="shared" si="7"/>
        <v>3.50975112666656</v>
      </c>
      <c r="P50">
        <f t="shared" si="8"/>
        <v>12.429396453437535</v>
      </c>
      <c r="Q50">
        <f t="shared" si="4"/>
        <v>6.013497599747466</v>
      </c>
      <c r="R50">
        <f t="shared" si="4"/>
        <v>10.065776682232212</v>
      </c>
    </row>
    <row r="51" spans="1:18" x14ac:dyDescent="0.3">
      <c r="A51" t="str">
        <f t="shared" si="0"/>
        <v/>
      </c>
      <c r="B51" t="s">
        <v>55</v>
      </c>
      <c r="C51" s="2">
        <v>4.3371475171675833</v>
      </c>
      <c r="D51" s="5">
        <v>6.8</v>
      </c>
      <c r="E51">
        <v>7.1</v>
      </c>
      <c r="F51" s="5">
        <v>4.3</v>
      </c>
      <c r="G51">
        <v>11.2</v>
      </c>
      <c r="H51" s="6">
        <v>0.8950446401821559</v>
      </c>
      <c r="I51" s="6">
        <f t="shared" si="1"/>
        <v>0.1049553598178441</v>
      </c>
      <c r="J51" s="6">
        <v>0.83719281374973287</v>
      </c>
      <c r="K51" s="6">
        <f t="shared" si="2"/>
        <v>0.16280718625026713</v>
      </c>
      <c r="L51">
        <f t="shared" si="5"/>
        <v>7.0685133920546459</v>
      </c>
      <c r="M51">
        <f t="shared" si="3"/>
        <v>10.076630414873156</v>
      </c>
      <c r="N51">
        <f t="shared" si="6"/>
        <v>8.1113110251145368</v>
      </c>
      <c r="O51" s="2">
        <f t="shared" si="7"/>
        <v>3.2668043562704923</v>
      </c>
      <c r="P51">
        <f t="shared" si="8"/>
        <v>12.582935063043621</v>
      </c>
      <c r="Q51">
        <f t="shared" si="4"/>
        <v>6.013497599747466</v>
      </c>
      <c r="R51">
        <f t="shared" si="4"/>
        <v>10.065776682232212</v>
      </c>
    </row>
    <row r="52" spans="1:18" x14ac:dyDescent="0.3">
      <c r="A52" t="str">
        <f t="shared" si="0"/>
        <v/>
      </c>
      <c r="B52" t="s">
        <v>56</v>
      </c>
      <c r="C52" s="2">
        <v>2.6742261620315233</v>
      </c>
      <c r="D52" s="5">
        <v>-2.7</v>
      </c>
      <c r="E52">
        <v>8</v>
      </c>
      <c r="F52" s="5">
        <v>1.2</v>
      </c>
      <c r="G52">
        <v>12.6</v>
      </c>
      <c r="H52" s="6">
        <v>0.89522465527344919</v>
      </c>
      <c r="I52" s="6">
        <f t="shared" si="1"/>
        <v>0.10477534472655081</v>
      </c>
      <c r="J52" s="6">
        <v>0.83719281374973287</v>
      </c>
      <c r="K52" s="6">
        <f t="shared" si="2"/>
        <v>0.16280718625026713</v>
      </c>
      <c r="L52">
        <f t="shared" si="5"/>
        <v>6.8789038114259062</v>
      </c>
      <c r="M52">
        <f t="shared" si="3"/>
        <v>10.743998076746953</v>
      </c>
      <c r="N52">
        <f t="shared" si="6"/>
        <v>7.0998930079205875</v>
      </c>
      <c r="O52" s="2">
        <f t="shared" si="7"/>
        <v>3.2416600457441844</v>
      </c>
      <c r="P52">
        <f t="shared" si="8"/>
        <v>11.812255802830947</v>
      </c>
      <c r="Q52">
        <f t="shared" si="4"/>
        <v>6.013497599747466</v>
      </c>
      <c r="R52">
        <f t="shared" si="4"/>
        <v>10.065776682232212</v>
      </c>
    </row>
    <row r="53" spans="1:18" x14ac:dyDescent="0.3">
      <c r="A53" t="str">
        <f t="shared" si="0"/>
        <v/>
      </c>
      <c r="B53" t="s">
        <v>57</v>
      </c>
      <c r="C53" s="2">
        <v>-0.48049154672459293</v>
      </c>
      <c r="D53" s="5">
        <v>9.1</v>
      </c>
      <c r="E53">
        <v>6.4</v>
      </c>
      <c r="F53" s="5">
        <v>19.5</v>
      </c>
      <c r="G53">
        <v>10.7</v>
      </c>
      <c r="H53" s="6">
        <v>0.89532743785850855</v>
      </c>
      <c r="I53" s="6">
        <f t="shared" si="1"/>
        <v>0.10467256214149145</v>
      </c>
      <c r="J53" s="6">
        <v>0.83625601510424186</v>
      </c>
      <c r="K53" s="6">
        <f t="shared" si="2"/>
        <v>0.16374398489575814</v>
      </c>
      <c r="L53">
        <f t="shared" si="5"/>
        <v>6.6826159177820266</v>
      </c>
      <c r="M53">
        <f t="shared" si="3"/>
        <v>12.140947067082671</v>
      </c>
      <c r="N53">
        <f t="shared" si="6"/>
        <v>6.8766777070875262</v>
      </c>
      <c r="O53" s="2">
        <f t="shared" si="7"/>
        <v>2.1769607108248379</v>
      </c>
      <c r="P53">
        <f t="shared" si="8"/>
        <v>10.987191852900926</v>
      </c>
      <c r="Q53">
        <f t="shared" si="4"/>
        <v>6.013497599747466</v>
      </c>
      <c r="R53">
        <f t="shared" si="4"/>
        <v>10.065776682232212</v>
      </c>
    </row>
    <row r="54" spans="1:18" x14ac:dyDescent="0.3">
      <c r="A54" t="str">
        <f t="shared" si="0"/>
        <v/>
      </c>
      <c r="B54" t="s">
        <v>58</v>
      </c>
      <c r="C54" s="2">
        <v>7.1192669577053058</v>
      </c>
      <c r="D54" s="5">
        <v>2.2000000000000002</v>
      </c>
      <c r="E54">
        <v>12.7</v>
      </c>
      <c r="F54" s="5">
        <v>6.1</v>
      </c>
      <c r="G54">
        <v>16.100000000000001</v>
      </c>
      <c r="H54" s="6">
        <v>0.89574936091790025</v>
      </c>
      <c r="I54" s="6">
        <f t="shared" si="1"/>
        <v>0.10425063908209975</v>
      </c>
      <c r="J54" s="6">
        <v>0.83625601510424186</v>
      </c>
      <c r="K54" s="6">
        <f t="shared" si="2"/>
        <v>0.16374398489575814</v>
      </c>
      <c r="L54">
        <f t="shared" si="5"/>
        <v>11.605368289637951</v>
      </c>
      <c r="M54">
        <f t="shared" si="3"/>
        <v>14.462560151042419</v>
      </c>
      <c r="N54">
        <f t="shared" si="6"/>
        <v>8.3889626729486277</v>
      </c>
      <c r="O54" s="2">
        <f t="shared" si="7"/>
        <v>3.1043338576707455</v>
      </c>
      <c r="P54">
        <f t="shared" si="8"/>
        <v>12.449168431624015</v>
      </c>
      <c r="Q54">
        <f t="shared" si="4"/>
        <v>6.013497599747466</v>
      </c>
      <c r="R54">
        <f t="shared" si="4"/>
        <v>10.065776682232212</v>
      </c>
    </row>
    <row r="55" spans="1:18" x14ac:dyDescent="0.3">
      <c r="A55" t="str">
        <f t="shared" si="0"/>
        <v/>
      </c>
      <c r="B55" t="s">
        <v>59</v>
      </c>
      <c r="C55" s="2">
        <v>2.8785003182352664</v>
      </c>
      <c r="D55" s="5">
        <v>3.7</v>
      </c>
      <c r="E55">
        <v>9</v>
      </c>
      <c r="F55" s="5">
        <v>9</v>
      </c>
      <c r="G55">
        <v>14.2</v>
      </c>
      <c r="H55" s="6">
        <v>0.89596794271419933</v>
      </c>
      <c r="I55" s="6">
        <f t="shared" si="1"/>
        <v>0.10403205728580067</v>
      </c>
      <c r="J55" s="6">
        <v>0.83625601510424186</v>
      </c>
      <c r="K55" s="6">
        <f t="shared" si="2"/>
        <v>0.16374398489575814</v>
      </c>
      <c r="L55">
        <f t="shared" si="5"/>
        <v>8.4486300963852567</v>
      </c>
      <c r="M55">
        <f t="shared" si="3"/>
        <v>13.348531278542058</v>
      </c>
      <c r="N55">
        <f t="shared" si="6"/>
        <v>8.9122047679350782</v>
      </c>
      <c r="O55" s="2">
        <f t="shared" si="7"/>
        <v>3.1724252430719933</v>
      </c>
      <c r="P55">
        <f t="shared" si="8"/>
        <v>13.317346165555714</v>
      </c>
      <c r="Q55">
        <f t="shared" si="4"/>
        <v>6.013497599747466</v>
      </c>
      <c r="R55">
        <f t="shared" si="4"/>
        <v>10.065776682232212</v>
      </c>
    </row>
    <row r="56" spans="1:18" x14ac:dyDescent="0.3">
      <c r="A56" t="str">
        <f t="shared" si="0"/>
        <v/>
      </c>
      <c r="B56" t="s">
        <v>60</v>
      </c>
      <c r="C56" s="2">
        <v>1.6030266410848482</v>
      </c>
      <c r="D56" s="5">
        <v>6.3</v>
      </c>
      <c r="E56">
        <v>8.1999999999999993</v>
      </c>
      <c r="F56" s="5">
        <v>-2.8</v>
      </c>
      <c r="G56">
        <v>5.4</v>
      </c>
      <c r="H56" s="6">
        <v>0.89617246972190323</v>
      </c>
      <c r="I56" s="6">
        <f t="shared" si="1"/>
        <v>0.10382753027809677</v>
      </c>
      <c r="J56" s="6">
        <v>0.83717188156430011</v>
      </c>
      <c r="K56" s="6">
        <f t="shared" si="2"/>
        <v>0.16282811843569989</v>
      </c>
      <c r="L56">
        <f t="shared" si="5"/>
        <v>8.0027276924716144</v>
      </c>
      <c r="M56">
        <f t="shared" si="3"/>
        <v>4.0648094288272612</v>
      </c>
      <c r="N56">
        <f t="shared" si="6"/>
        <v>9.3522420261649426</v>
      </c>
      <c r="O56" s="2">
        <f t="shared" si="7"/>
        <v>3.86693130567514</v>
      </c>
      <c r="P56">
        <f t="shared" si="8"/>
        <v>10.625300286137247</v>
      </c>
      <c r="Q56">
        <f t="shared" si="4"/>
        <v>6.013497599747466</v>
      </c>
      <c r="R56">
        <f t="shared" si="4"/>
        <v>10.065776682232212</v>
      </c>
    </row>
    <row r="57" spans="1:18" x14ac:dyDescent="0.3">
      <c r="A57" t="str">
        <f t="shared" si="0"/>
        <v/>
      </c>
      <c r="B57" t="s">
        <v>61</v>
      </c>
      <c r="C57" s="2">
        <v>2.3258868475005912</v>
      </c>
      <c r="D57" s="5">
        <v>-4.0999999999999996</v>
      </c>
      <c r="E57">
        <v>7.3</v>
      </c>
      <c r="F57" s="5">
        <v>9.1</v>
      </c>
      <c r="G57">
        <v>14.9</v>
      </c>
      <c r="H57" s="6">
        <v>0.89650893448047653</v>
      </c>
      <c r="I57" s="6">
        <f t="shared" si="1"/>
        <v>0.10349106551952347</v>
      </c>
      <c r="J57" s="6">
        <v>0.83717188156430011</v>
      </c>
      <c r="K57" s="6">
        <f t="shared" si="2"/>
        <v>0.16282811843569989</v>
      </c>
      <c r="L57">
        <f t="shared" si="5"/>
        <v>6.1202018530774325</v>
      </c>
      <c r="M57">
        <f t="shared" si="3"/>
        <v>13.955596913072942</v>
      </c>
      <c r="N57">
        <f t="shared" si="6"/>
        <v>7.5238532139781009</v>
      </c>
      <c r="O57" s="2">
        <f t="shared" si="7"/>
        <v>2.2691379356069019</v>
      </c>
      <c r="P57">
        <f t="shared" si="8"/>
        <v>10.456312540147421</v>
      </c>
      <c r="Q57">
        <f t="shared" si="4"/>
        <v>6.013497599747466</v>
      </c>
      <c r="R57">
        <f t="shared" si="4"/>
        <v>10.065776682232212</v>
      </c>
    </row>
    <row r="58" spans="1:18" x14ac:dyDescent="0.3">
      <c r="A58" t="str">
        <f t="shared" si="0"/>
        <v/>
      </c>
      <c r="B58" t="s">
        <v>62</v>
      </c>
      <c r="C58" s="2">
        <v>3.3444440715968415</v>
      </c>
      <c r="D58" s="5">
        <v>1.5</v>
      </c>
      <c r="E58">
        <v>4.0999999999999996</v>
      </c>
      <c r="F58" s="5">
        <v>18.8</v>
      </c>
      <c r="G58">
        <v>7.1</v>
      </c>
      <c r="H58" s="6">
        <v>0.89673900237977433</v>
      </c>
      <c r="I58" s="6">
        <f t="shared" si="1"/>
        <v>0.10326099762022567</v>
      </c>
      <c r="J58" s="6">
        <v>0.83717188156430011</v>
      </c>
      <c r="K58" s="6">
        <f t="shared" si="2"/>
        <v>0.16282811843569989</v>
      </c>
      <c r="L58">
        <f t="shared" si="5"/>
        <v>3.831521406187413</v>
      </c>
      <c r="M58">
        <f t="shared" si="3"/>
        <v>9.0050889856976895</v>
      </c>
      <c r="N58">
        <f t="shared" si="6"/>
        <v>5.9848169839121539</v>
      </c>
      <c r="O58" s="2">
        <f t="shared" si="7"/>
        <v>2.4244525200607603</v>
      </c>
      <c r="P58">
        <f t="shared" si="8"/>
        <v>9.0084984425326304</v>
      </c>
      <c r="Q58">
        <f t="shared" si="4"/>
        <v>6.013497599747466</v>
      </c>
      <c r="R58">
        <f t="shared" si="4"/>
        <v>10.065776682232212</v>
      </c>
    </row>
    <row r="59" spans="1:18" x14ac:dyDescent="0.3">
      <c r="A59" t="str">
        <f t="shared" si="0"/>
        <v>2013</v>
      </c>
      <c r="B59" t="s">
        <v>63</v>
      </c>
      <c r="C59" s="2">
        <v>2.9705322540168222</v>
      </c>
      <c r="D59" s="5">
        <v>8.3000000000000007</v>
      </c>
      <c r="E59">
        <v>10.3</v>
      </c>
      <c r="F59" s="5">
        <v>9.6999999999999993</v>
      </c>
      <c r="G59">
        <v>11.8</v>
      </c>
      <c r="H59" s="6">
        <v>0.89702718905384915</v>
      </c>
      <c r="I59" s="6">
        <f t="shared" si="1"/>
        <v>0.10297281094615085</v>
      </c>
      <c r="J59" s="6">
        <v>0.84000169998688989</v>
      </c>
      <c r="K59" s="6">
        <f t="shared" si="2"/>
        <v>0.15999830001311011</v>
      </c>
      <c r="L59">
        <f t="shared" si="5"/>
        <v>10.0940543781077</v>
      </c>
      <c r="M59">
        <f t="shared" si="3"/>
        <v>11.464003569972469</v>
      </c>
      <c r="N59">
        <f t="shared" si="6"/>
        <v>6.681925879124182</v>
      </c>
      <c r="O59" s="2">
        <f t="shared" si="7"/>
        <v>2.8802877243714184</v>
      </c>
      <c r="P59">
        <f t="shared" si="8"/>
        <v>11.474896489581033</v>
      </c>
      <c r="Q59">
        <f t="shared" si="4"/>
        <v>6.013497599747466</v>
      </c>
      <c r="R59">
        <f t="shared" si="4"/>
        <v>10.065776682232212</v>
      </c>
    </row>
    <row r="60" spans="1:18" x14ac:dyDescent="0.3">
      <c r="A60" t="str">
        <f t="shared" si="0"/>
        <v/>
      </c>
      <c r="B60" t="s">
        <v>64</v>
      </c>
      <c r="C60" s="2">
        <v>3.1060389066942751</v>
      </c>
      <c r="D60" s="5">
        <v>11.5</v>
      </c>
      <c r="E60">
        <v>7.9</v>
      </c>
      <c r="F60" s="5">
        <v>7.3</v>
      </c>
      <c r="G60">
        <v>14.5</v>
      </c>
      <c r="H60" s="6">
        <v>0.89730420609514427</v>
      </c>
      <c r="I60" s="6">
        <f t="shared" si="1"/>
        <v>0.10269579390485573</v>
      </c>
      <c r="J60" s="6">
        <v>0.84000169998688989</v>
      </c>
      <c r="K60" s="6">
        <f t="shared" si="2"/>
        <v>0.15999830001311011</v>
      </c>
      <c r="L60">
        <f t="shared" si="5"/>
        <v>8.2697048580574819</v>
      </c>
      <c r="M60">
        <f t="shared" si="3"/>
        <v>13.348012239905607</v>
      </c>
      <c r="N60">
        <f t="shared" si="6"/>
        <v>7.3984268807841973</v>
      </c>
      <c r="O60" s="2">
        <f t="shared" si="7"/>
        <v>3.1403384107693131</v>
      </c>
      <c r="P60">
        <f t="shared" si="8"/>
        <v>11.272368265191922</v>
      </c>
      <c r="Q60">
        <f t="shared" si="4"/>
        <v>6.013497599747466</v>
      </c>
      <c r="R60">
        <f t="shared" si="4"/>
        <v>10.065776682232212</v>
      </c>
    </row>
    <row r="61" spans="1:18" x14ac:dyDescent="0.3">
      <c r="A61" t="str">
        <f t="shared" si="0"/>
        <v/>
      </c>
      <c r="B61" t="s">
        <v>65</v>
      </c>
      <c r="C61" s="2">
        <v>3.0819512786662839</v>
      </c>
      <c r="D61" s="5">
        <v>8.8000000000000007</v>
      </c>
      <c r="E61">
        <v>4.7</v>
      </c>
      <c r="F61" s="5">
        <v>8.4</v>
      </c>
      <c r="G61">
        <v>6.3</v>
      </c>
      <c r="H61" s="6">
        <v>0.89754112736328873</v>
      </c>
      <c r="I61" s="6">
        <f t="shared" si="1"/>
        <v>0.10245887263671127</v>
      </c>
      <c r="J61" s="6">
        <v>0.84000169998688989</v>
      </c>
      <c r="K61" s="6">
        <f t="shared" si="2"/>
        <v>0.15999830001311011</v>
      </c>
      <c r="L61">
        <f t="shared" si="5"/>
        <v>5.120081377810517</v>
      </c>
      <c r="M61">
        <f t="shared" si="3"/>
        <v>6.6359964300275305</v>
      </c>
      <c r="N61">
        <f t="shared" si="6"/>
        <v>7.8279468713252323</v>
      </c>
      <c r="O61" s="2">
        <f t="shared" si="7"/>
        <v>3.052840813125794</v>
      </c>
      <c r="P61">
        <f t="shared" si="8"/>
        <v>10.482670746635202</v>
      </c>
      <c r="Q61">
        <f t="shared" si="4"/>
        <v>6.013497599747466</v>
      </c>
      <c r="R61">
        <f t="shared" si="4"/>
        <v>10.065776682232212</v>
      </c>
    </row>
    <row r="62" spans="1:18" x14ac:dyDescent="0.3">
      <c r="A62" t="str">
        <f t="shared" si="0"/>
        <v/>
      </c>
      <c r="B62" t="s">
        <v>66</v>
      </c>
      <c r="C62" s="2">
        <v>1.375451008587425</v>
      </c>
      <c r="D62" s="5">
        <v>9.4</v>
      </c>
      <c r="E62">
        <v>6.1</v>
      </c>
      <c r="F62" s="5">
        <v>11.2</v>
      </c>
      <c r="G62">
        <v>6</v>
      </c>
      <c r="H62" s="6">
        <v>0.89769292707689075</v>
      </c>
      <c r="I62" s="6">
        <f t="shared" si="1"/>
        <v>0.10230707292310925</v>
      </c>
      <c r="J62" s="6">
        <v>0.84395421266022663</v>
      </c>
      <c r="K62" s="6">
        <f t="shared" si="2"/>
        <v>0.15604578733977337</v>
      </c>
      <c r="L62">
        <f t="shared" si="5"/>
        <v>6.4376133406462603</v>
      </c>
      <c r="M62">
        <f t="shared" si="3"/>
        <v>6.8114380941668218</v>
      </c>
      <c r="N62">
        <f t="shared" si="6"/>
        <v>6.60913319217142</v>
      </c>
      <c r="O62" s="2">
        <f t="shared" si="7"/>
        <v>2.5211470646493281</v>
      </c>
      <c r="P62">
        <f t="shared" si="8"/>
        <v>8.9318155880333201</v>
      </c>
      <c r="Q62">
        <f t="shared" si="4"/>
        <v>6.013497599747466</v>
      </c>
      <c r="R62">
        <f t="shared" si="4"/>
        <v>10.065776682232212</v>
      </c>
    </row>
    <row r="63" spans="1:18" x14ac:dyDescent="0.3">
      <c r="A63" t="str">
        <f t="shared" si="0"/>
        <v/>
      </c>
      <c r="B63" t="s">
        <v>67</v>
      </c>
      <c r="C63" s="2">
        <v>4.4299606398551905</v>
      </c>
      <c r="D63" s="5">
        <v>5</v>
      </c>
      <c r="E63">
        <v>2.9</v>
      </c>
      <c r="F63" s="5">
        <v>18.7</v>
      </c>
      <c r="G63">
        <v>11</v>
      </c>
      <c r="H63" s="6">
        <v>0.89793615338079946</v>
      </c>
      <c r="I63" s="6">
        <f t="shared" si="1"/>
        <v>0.10206384661920054</v>
      </c>
      <c r="J63" s="6">
        <v>0.84395421266022663</v>
      </c>
      <c r="K63" s="6">
        <f t="shared" si="2"/>
        <v>0.15604578733977337</v>
      </c>
      <c r="L63">
        <f t="shared" si="5"/>
        <v>3.1143340779003212</v>
      </c>
      <c r="M63">
        <f t="shared" si="3"/>
        <v>12.201552562516255</v>
      </c>
      <c r="N63">
        <f t="shared" si="6"/>
        <v>4.8906762654523659</v>
      </c>
      <c r="O63" s="2">
        <f t="shared" si="7"/>
        <v>2.9624543090362998</v>
      </c>
      <c r="P63">
        <f t="shared" si="8"/>
        <v>8.5496623622368695</v>
      </c>
      <c r="Q63">
        <f t="shared" si="4"/>
        <v>6.013497599747466</v>
      </c>
      <c r="R63">
        <f t="shared" si="4"/>
        <v>10.065776682232212</v>
      </c>
    </row>
    <row r="64" spans="1:18" x14ac:dyDescent="0.3">
      <c r="A64" t="str">
        <f t="shared" si="0"/>
        <v/>
      </c>
      <c r="B64" t="s">
        <v>68</v>
      </c>
      <c r="C64" s="2">
        <v>0.78696742137347453</v>
      </c>
      <c r="D64" s="5">
        <v>6.3</v>
      </c>
      <c r="E64">
        <v>8.4</v>
      </c>
      <c r="F64" s="5">
        <v>3</v>
      </c>
      <c r="G64">
        <v>14.7</v>
      </c>
      <c r="H64" s="6">
        <v>0.89809605728101172</v>
      </c>
      <c r="I64" s="6">
        <f t="shared" si="1"/>
        <v>0.10190394271898828</v>
      </c>
      <c r="J64" s="6">
        <v>0.84395421266022663</v>
      </c>
      <c r="K64" s="6">
        <f t="shared" si="2"/>
        <v>0.15604578733977337</v>
      </c>
      <c r="L64">
        <f t="shared" si="5"/>
        <v>8.1860017202901254</v>
      </c>
      <c r="M64">
        <f t="shared" si="3"/>
        <v>12.874264288124651</v>
      </c>
      <c r="N64">
        <f t="shared" si="6"/>
        <v>5.9126497129455693</v>
      </c>
      <c r="O64" s="2">
        <f t="shared" si="7"/>
        <v>2.1974596899386967</v>
      </c>
      <c r="P64">
        <f t="shared" si="8"/>
        <v>10.629084981602576</v>
      </c>
      <c r="Q64">
        <f t="shared" si="4"/>
        <v>6.013497599747466</v>
      </c>
      <c r="R64">
        <f t="shared" si="4"/>
        <v>10.065776682232212</v>
      </c>
    </row>
    <row r="65" spans="1:18" x14ac:dyDescent="0.3">
      <c r="A65" t="str">
        <f t="shared" si="0"/>
        <v/>
      </c>
      <c r="B65" t="s">
        <v>69</v>
      </c>
      <c r="C65" s="2">
        <v>3.0627898644663754</v>
      </c>
      <c r="D65" s="5">
        <v>9.3000000000000007</v>
      </c>
      <c r="E65">
        <v>11.7</v>
      </c>
      <c r="F65" s="5">
        <v>12.8</v>
      </c>
      <c r="G65">
        <v>22.2</v>
      </c>
      <c r="H65" s="6">
        <v>0.89848952411888905</v>
      </c>
      <c r="I65" s="6">
        <f t="shared" si="1"/>
        <v>0.10151047588111095</v>
      </c>
      <c r="J65" s="6">
        <v>0.85460163628337671</v>
      </c>
      <c r="K65" s="6">
        <f t="shared" si="2"/>
        <v>0.14539836371662329</v>
      </c>
      <c r="L65">
        <f t="shared" si="5"/>
        <v>11.456374857885335</v>
      </c>
      <c r="M65">
        <f t="shared" si="3"/>
        <v>20.833255381063744</v>
      </c>
      <c r="N65">
        <f t="shared" si="6"/>
        <v>7.5855702186919274</v>
      </c>
      <c r="O65" s="2">
        <f t="shared" si="7"/>
        <v>2.7599059752316801</v>
      </c>
      <c r="P65">
        <f t="shared" si="8"/>
        <v>15.303024077234882</v>
      </c>
      <c r="Q65">
        <f t="shared" si="4"/>
        <v>6.013497599747466</v>
      </c>
      <c r="R65">
        <f t="shared" si="4"/>
        <v>10.065776682232212</v>
      </c>
    </row>
    <row r="66" spans="1:18" x14ac:dyDescent="0.3">
      <c r="A66" t="str">
        <f t="shared" si="0"/>
        <v/>
      </c>
      <c r="B66" t="s">
        <v>70</v>
      </c>
      <c r="C66" s="2">
        <v>2.6042809329192895</v>
      </c>
      <c r="D66" s="5">
        <v>10.9</v>
      </c>
      <c r="E66">
        <v>9.8000000000000007</v>
      </c>
      <c r="F66" s="5">
        <v>11.7</v>
      </c>
      <c r="G66">
        <v>12.2</v>
      </c>
      <c r="H66" s="6">
        <v>0.89836881073577046</v>
      </c>
      <c r="I66" s="6">
        <f t="shared" si="1"/>
        <v>0.10163118926422954</v>
      </c>
      <c r="J66" s="6">
        <v>0.85460163628337671</v>
      </c>
      <c r="K66" s="6">
        <f t="shared" si="2"/>
        <v>0.14539836371662329</v>
      </c>
      <c r="L66">
        <f t="shared" si="5"/>
        <v>9.9117943081906521</v>
      </c>
      <c r="M66">
        <f t="shared" si="3"/>
        <v>12.127300818141688</v>
      </c>
      <c r="N66">
        <f t="shared" si="6"/>
        <v>9.8513902954553689</v>
      </c>
      <c r="O66" s="2">
        <f t="shared" si="7"/>
        <v>2.1513460729197131</v>
      </c>
      <c r="P66">
        <f t="shared" si="8"/>
        <v>15.278273495776693</v>
      </c>
      <c r="Q66">
        <f t="shared" si="4"/>
        <v>6.013497599747466</v>
      </c>
      <c r="R66">
        <f t="shared" si="4"/>
        <v>10.065776682232212</v>
      </c>
    </row>
    <row r="67" spans="1:18" x14ac:dyDescent="0.3">
      <c r="A67" t="str">
        <f t="shared" si="0"/>
        <v/>
      </c>
      <c r="B67" t="s">
        <v>71</v>
      </c>
      <c r="C67" s="2">
        <v>3.9808688188003538</v>
      </c>
      <c r="D67" s="5">
        <v>17.5</v>
      </c>
      <c r="E67">
        <v>12.3</v>
      </c>
      <c r="F67" s="5">
        <v>18.100000000000001</v>
      </c>
      <c r="G67">
        <v>17.600000000000001</v>
      </c>
      <c r="H67" s="6">
        <v>0.89863992623328726</v>
      </c>
      <c r="I67" s="6">
        <f t="shared" si="1"/>
        <v>0.10136007376671274</v>
      </c>
      <c r="J67" s="6">
        <v>0.85460163628337671</v>
      </c>
      <c r="K67" s="6">
        <f t="shared" si="2"/>
        <v>0.14539836371662329</v>
      </c>
      <c r="L67">
        <f t="shared" si="5"/>
        <v>12.827072383586906</v>
      </c>
      <c r="M67">
        <f t="shared" si="3"/>
        <v>17.672699181858313</v>
      </c>
      <c r="N67">
        <f t="shared" si="6"/>
        <v>11.398413849887632</v>
      </c>
      <c r="O67" s="2">
        <f t="shared" si="7"/>
        <v>3.2159798720620061</v>
      </c>
      <c r="P67">
        <f t="shared" si="8"/>
        <v>16.877751793687914</v>
      </c>
      <c r="Q67">
        <f t="shared" si="4"/>
        <v>6.013497599747466</v>
      </c>
      <c r="R67">
        <f t="shared" si="4"/>
        <v>10.065776682232212</v>
      </c>
    </row>
    <row r="68" spans="1:18" x14ac:dyDescent="0.3">
      <c r="A68" t="str">
        <f t="shared" si="0"/>
        <v/>
      </c>
      <c r="B68" t="s">
        <v>72</v>
      </c>
      <c r="C68" s="2">
        <v>5.1846721254130035</v>
      </c>
      <c r="D68" s="5">
        <v>21</v>
      </c>
      <c r="E68">
        <v>15.7</v>
      </c>
      <c r="F68" s="5">
        <v>24.8</v>
      </c>
      <c r="G68">
        <v>21.4</v>
      </c>
      <c r="H68" s="6">
        <v>0.8985307621671258</v>
      </c>
      <c r="I68" s="6">
        <f t="shared" si="1"/>
        <v>0.1014692378328742</v>
      </c>
      <c r="J68" s="6">
        <v>0.86179567953344705</v>
      </c>
      <c r="K68" s="6">
        <f t="shared" si="2"/>
        <v>0.13820432046655295</v>
      </c>
      <c r="L68">
        <f t="shared" si="5"/>
        <v>16.237786960514232</v>
      </c>
      <c r="M68">
        <f t="shared" si="3"/>
        <v>21.869894689586278</v>
      </c>
      <c r="N68">
        <f t="shared" si="6"/>
        <v>12.992217884097263</v>
      </c>
      <c r="O68" s="2">
        <f t="shared" si="7"/>
        <v>3.9232739590442152</v>
      </c>
      <c r="P68">
        <f t="shared" si="8"/>
        <v>17.223298229862092</v>
      </c>
      <c r="Q68">
        <f t="shared" si="4"/>
        <v>6.013497599747466</v>
      </c>
      <c r="R68">
        <f t="shared" si="4"/>
        <v>10.065776682232212</v>
      </c>
    </row>
    <row r="69" spans="1:18" x14ac:dyDescent="0.3">
      <c r="A69" t="str">
        <f t="shared" si="0"/>
        <v/>
      </c>
      <c r="B69" t="s">
        <v>73</v>
      </c>
      <c r="C69" s="2">
        <v>4.3241493968528166</v>
      </c>
      <c r="D69" s="5">
        <v>4.9000000000000004</v>
      </c>
      <c r="E69">
        <v>14.3</v>
      </c>
      <c r="F69" s="5">
        <v>10.9</v>
      </c>
      <c r="G69">
        <v>18.399999999999999</v>
      </c>
      <c r="H69" s="6">
        <v>0.89850544722145931</v>
      </c>
      <c r="I69" s="6">
        <f t="shared" si="1"/>
        <v>0.10149455277854069</v>
      </c>
      <c r="J69" s="6">
        <v>0.86179567953344705</v>
      </c>
      <c r="K69" s="6">
        <f t="shared" si="2"/>
        <v>0.13820432046655295</v>
      </c>
      <c r="L69">
        <f t="shared" si="5"/>
        <v>13.345951203881718</v>
      </c>
      <c r="M69">
        <f t="shared" si="3"/>
        <v>17.36346759650085</v>
      </c>
      <c r="N69">
        <f t="shared" si="6"/>
        <v>14.136936849327618</v>
      </c>
      <c r="O69" s="2">
        <f t="shared" si="7"/>
        <v>4.4965634470220586</v>
      </c>
      <c r="P69">
        <f t="shared" si="8"/>
        <v>18.968687155981815</v>
      </c>
      <c r="Q69">
        <f t="shared" si="4"/>
        <v>6.013497599747466</v>
      </c>
      <c r="R69">
        <f t="shared" si="4"/>
        <v>10.065776682232212</v>
      </c>
    </row>
    <row r="70" spans="1:18" x14ac:dyDescent="0.3">
      <c r="A70" t="str">
        <f t="shared" ref="A70:A133" si="9">IF(RIGHT(B70,1)="7",LEFT(B70,4),"")</f>
        <v/>
      </c>
      <c r="B70" t="s">
        <v>74</v>
      </c>
      <c r="C70" s="2">
        <v>2.8553967038652317</v>
      </c>
      <c r="D70" s="5">
        <v>14.5</v>
      </c>
      <c r="E70">
        <v>16.7</v>
      </c>
      <c r="F70" s="5">
        <v>19</v>
      </c>
      <c r="G70">
        <v>19.899999999999999</v>
      </c>
      <c r="H70" s="6">
        <v>0.89868318955680315</v>
      </c>
      <c r="I70" s="6">
        <f t="shared" ref="I70:I133" si="10">1-H70</f>
        <v>0.10131681044319685</v>
      </c>
      <c r="J70" s="6">
        <v>0.86179567953344705</v>
      </c>
      <c r="K70" s="6">
        <f t="shared" ref="K70:K75" si="11">1-J70</f>
        <v>0.13820432046655295</v>
      </c>
      <c r="L70">
        <f t="shared" si="5"/>
        <v>16.477103017024966</v>
      </c>
      <c r="M70">
        <f t="shared" ref="M70:M133" si="12">(F70*K70)+(G70*J70)</f>
        <v>19.775616111580103</v>
      </c>
      <c r="N70">
        <f t="shared" si="6"/>
        <v>15.353613727140305</v>
      </c>
      <c r="O70" s="2">
        <f t="shared" si="7"/>
        <v>4.121406075377017</v>
      </c>
      <c r="P70">
        <f t="shared" si="8"/>
        <v>19.66965946588908</v>
      </c>
      <c r="Q70">
        <f t="shared" ref="Q70:R133" si="13">AVERAGE(L$5:L$196)</f>
        <v>6.013497599747466</v>
      </c>
      <c r="R70">
        <f t="shared" si="13"/>
        <v>10.065776682232212</v>
      </c>
    </row>
    <row r="71" spans="1:18" x14ac:dyDescent="0.3">
      <c r="A71" t="str">
        <f t="shared" si="9"/>
        <v>2014</v>
      </c>
      <c r="B71" t="s">
        <v>75</v>
      </c>
      <c r="C71" s="2">
        <v>2.8724301820264087</v>
      </c>
      <c r="D71" s="5">
        <v>10.8</v>
      </c>
      <c r="E71">
        <v>4.4000000000000004</v>
      </c>
      <c r="F71" s="5">
        <v>19.5</v>
      </c>
      <c r="G71">
        <v>23.2</v>
      </c>
      <c r="H71" s="6">
        <v>0.89874268273238733</v>
      </c>
      <c r="I71" s="6">
        <f t="shared" si="10"/>
        <v>0.10125731726761267</v>
      </c>
      <c r="J71" s="6">
        <v>0.86673612517967569</v>
      </c>
      <c r="K71" s="6">
        <f t="shared" si="11"/>
        <v>0.13326387482032431</v>
      </c>
      <c r="L71">
        <f t="shared" ref="L71:L134" si="14">(D71*I71)+(E71*H71)</f>
        <v>5.048046830512722</v>
      </c>
      <c r="M71">
        <f t="shared" si="12"/>
        <v>22.706923663164801</v>
      </c>
      <c r="N71">
        <f t="shared" si="6"/>
        <v>11.623700350473136</v>
      </c>
      <c r="O71" s="2">
        <f t="shared" si="7"/>
        <v>3.3506587609148188</v>
      </c>
      <c r="P71">
        <f t="shared" si="8"/>
        <v>19.948669123748584</v>
      </c>
      <c r="Q71">
        <f t="shared" si="13"/>
        <v>6.013497599747466</v>
      </c>
      <c r="R71">
        <f t="shared" si="13"/>
        <v>10.065776682232212</v>
      </c>
    </row>
    <row r="72" spans="1:18" x14ac:dyDescent="0.3">
      <c r="A72" t="str">
        <f t="shared" si="9"/>
        <v/>
      </c>
      <c r="B72" t="s">
        <v>76</v>
      </c>
      <c r="C72" s="2">
        <v>3.225992505783748</v>
      </c>
      <c r="D72" s="5">
        <v>12</v>
      </c>
      <c r="E72">
        <v>12.6</v>
      </c>
      <c r="F72" s="5">
        <v>7.1</v>
      </c>
      <c r="G72">
        <v>23.8</v>
      </c>
      <c r="H72" s="6">
        <v>0.89882419767111621</v>
      </c>
      <c r="I72" s="6">
        <f t="shared" si="10"/>
        <v>0.10117580232888379</v>
      </c>
      <c r="J72" s="6">
        <v>0.86673612517967569</v>
      </c>
      <c r="K72" s="6">
        <f t="shared" si="11"/>
        <v>0.13326387482032431</v>
      </c>
      <c r="L72">
        <f t="shared" si="14"/>
        <v>12.53929451860267</v>
      </c>
      <c r="M72">
        <f t="shared" si="12"/>
        <v>21.574493290500584</v>
      </c>
      <c r="N72">
        <f t="shared" ref="N72:N135" si="15">AVERAGE(L70:L72)</f>
        <v>11.354814788713453</v>
      </c>
      <c r="O72" s="2">
        <f t="shared" ref="O72:O135" si="16">AVERAGE(C70:C72)</f>
        <v>2.984606463891796</v>
      </c>
      <c r="P72">
        <f t="shared" ref="P72:P135" si="17">AVERAGE(M70:M72)</f>
        <v>21.352344355081829</v>
      </c>
      <c r="Q72">
        <f t="shared" si="13"/>
        <v>6.013497599747466</v>
      </c>
      <c r="R72">
        <f t="shared" si="13"/>
        <v>10.065776682232212</v>
      </c>
    </row>
    <row r="73" spans="1:18" x14ac:dyDescent="0.3">
      <c r="A73" t="str">
        <f t="shared" si="9"/>
        <v/>
      </c>
      <c r="B73" t="s">
        <v>77</v>
      </c>
      <c r="C73" s="2">
        <v>3.1418218123420161</v>
      </c>
      <c r="D73" s="5">
        <v>9.6</v>
      </c>
      <c r="E73">
        <v>12.4</v>
      </c>
      <c r="F73" s="5">
        <v>16.5</v>
      </c>
      <c r="G73">
        <v>28.4</v>
      </c>
      <c r="H73" s="6">
        <v>0.89899401848830884</v>
      </c>
      <c r="I73" s="6">
        <f t="shared" si="10"/>
        <v>0.10100598151169116</v>
      </c>
      <c r="J73" s="6">
        <v>0.86673612517967569</v>
      </c>
      <c r="K73" s="6">
        <f t="shared" si="11"/>
        <v>0.13326387482032431</v>
      </c>
      <c r="L73">
        <f t="shared" si="14"/>
        <v>12.117183251767266</v>
      </c>
      <c r="M73">
        <f t="shared" si="12"/>
        <v>26.814159889638137</v>
      </c>
      <c r="N73">
        <f t="shared" si="15"/>
        <v>9.9015082002942183</v>
      </c>
      <c r="O73" s="2">
        <f t="shared" si="16"/>
        <v>3.0800815000507242</v>
      </c>
      <c r="P73">
        <f t="shared" si="17"/>
        <v>23.698525614434505</v>
      </c>
      <c r="Q73">
        <f t="shared" si="13"/>
        <v>6.013497599747466</v>
      </c>
      <c r="R73">
        <f t="shared" si="13"/>
        <v>10.065776682232212</v>
      </c>
    </row>
    <row r="74" spans="1:18" x14ac:dyDescent="0.3">
      <c r="A74" t="str">
        <f t="shared" si="9"/>
        <v/>
      </c>
      <c r="B74" t="s">
        <v>78</v>
      </c>
      <c r="C74" s="2">
        <v>5.5141096030860037</v>
      </c>
      <c r="D74" s="5">
        <v>9.6999999999999993</v>
      </c>
      <c r="E74">
        <v>12.1</v>
      </c>
      <c r="F74" s="5">
        <v>12.5</v>
      </c>
      <c r="G74">
        <v>15.5</v>
      </c>
      <c r="H74" s="6">
        <v>0.89894805751822837</v>
      </c>
      <c r="I74" s="6">
        <f t="shared" si="10"/>
        <v>0.10105194248177163</v>
      </c>
      <c r="J74" s="6">
        <v>0.86835573889595918</v>
      </c>
      <c r="K74" s="6">
        <f t="shared" si="11"/>
        <v>0.13164426110404082</v>
      </c>
      <c r="L74">
        <f t="shared" si="14"/>
        <v>11.857475338043747</v>
      </c>
      <c r="M74">
        <f t="shared" si="12"/>
        <v>15.105067216687877</v>
      </c>
      <c r="N74">
        <f t="shared" si="15"/>
        <v>12.17131770280456</v>
      </c>
      <c r="O74" s="2">
        <f t="shared" si="16"/>
        <v>3.9606413070705897</v>
      </c>
      <c r="P74">
        <f t="shared" si="17"/>
        <v>21.164573465608864</v>
      </c>
      <c r="Q74">
        <f t="shared" si="13"/>
        <v>6.013497599747466</v>
      </c>
      <c r="R74">
        <f t="shared" si="13"/>
        <v>10.065776682232212</v>
      </c>
    </row>
    <row r="75" spans="1:18" x14ac:dyDescent="0.3">
      <c r="A75" t="str">
        <f t="shared" si="9"/>
        <v/>
      </c>
      <c r="B75" t="s">
        <v>79</v>
      </c>
      <c r="C75" s="2">
        <v>2.6723020316535839</v>
      </c>
      <c r="D75" s="5">
        <v>9.5</v>
      </c>
      <c r="E75">
        <v>14.3</v>
      </c>
      <c r="F75" s="5">
        <v>8.1999999999999993</v>
      </c>
      <c r="G75">
        <v>26.7</v>
      </c>
      <c r="H75" s="6">
        <v>0.89898864901958575</v>
      </c>
      <c r="I75" s="6">
        <f t="shared" si="10"/>
        <v>0.10101135098041425</v>
      </c>
      <c r="J75" s="6">
        <v>0.86835573889595918</v>
      </c>
      <c r="K75" s="6">
        <f t="shared" si="11"/>
        <v>0.13164426110404082</v>
      </c>
      <c r="L75">
        <f t="shared" si="14"/>
        <v>13.815145515294013</v>
      </c>
      <c r="M75">
        <f t="shared" si="12"/>
        <v>24.264581169575244</v>
      </c>
      <c r="N75">
        <f t="shared" si="15"/>
        <v>12.596601368368342</v>
      </c>
      <c r="O75" s="2">
        <f t="shared" si="16"/>
        <v>3.7760778156938684</v>
      </c>
      <c r="P75">
        <f t="shared" si="17"/>
        <v>22.06126942530042</v>
      </c>
      <c r="Q75">
        <f t="shared" si="13"/>
        <v>6.013497599747466</v>
      </c>
      <c r="R75">
        <f t="shared" si="13"/>
        <v>10.065776682232212</v>
      </c>
    </row>
    <row r="76" spans="1:18" x14ac:dyDescent="0.3">
      <c r="A76" t="str">
        <f t="shared" si="9"/>
        <v/>
      </c>
      <c r="B76" t="s">
        <v>80</v>
      </c>
      <c r="C76" s="2">
        <v>4.5871513417352627</v>
      </c>
      <c r="D76" s="5">
        <v>8.5</v>
      </c>
      <c r="E76">
        <v>13</v>
      </c>
      <c r="F76" s="5">
        <v>13.5</v>
      </c>
      <c r="G76">
        <v>20.399999999999999</v>
      </c>
      <c r="H76" s="6">
        <v>0.89904697836080283</v>
      </c>
      <c r="I76" s="6">
        <f t="shared" si="10"/>
        <v>0.10095302163919717</v>
      </c>
      <c r="J76" s="6">
        <v>0.86835573889595918</v>
      </c>
      <c r="K76" s="6">
        <f>1-J76</f>
        <v>0.13164426110404082</v>
      </c>
      <c r="L76">
        <f t="shared" si="14"/>
        <v>12.545711402623612</v>
      </c>
      <c r="M76">
        <f t="shared" si="12"/>
        <v>19.491654598382116</v>
      </c>
      <c r="N76">
        <f t="shared" si="15"/>
        <v>12.739444085320457</v>
      </c>
      <c r="O76" s="2">
        <f t="shared" si="16"/>
        <v>4.2578543254916168</v>
      </c>
      <c r="P76">
        <f t="shared" si="17"/>
        <v>19.620434328215079</v>
      </c>
      <c r="Q76">
        <f t="shared" si="13"/>
        <v>6.013497599747466</v>
      </c>
      <c r="R76">
        <f t="shared" si="13"/>
        <v>10.065776682232212</v>
      </c>
    </row>
    <row r="77" spans="1:18" x14ac:dyDescent="0.3">
      <c r="A77" t="str">
        <f t="shared" si="9"/>
        <v/>
      </c>
      <c r="B77" t="s">
        <v>81</v>
      </c>
      <c r="C77" s="2">
        <v>1.1494725985144338</v>
      </c>
      <c r="D77" s="5">
        <v>8.8000000000000007</v>
      </c>
      <c r="E77">
        <v>5.4</v>
      </c>
      <c r="F77" s="5">
        <v>4.0999999999999996</v>
      </c>
      <c r="G77">
        <v>12.9</v>
      </c>
      <c r="H77" s="6">
        <v>0.89927018737827125</v>
      </c>
      <c r="I77" s="6">
        <f t="shared" si="10"/>
        <v>0.10072981262172875</v>
      </c>
      <c r="J77" s="6">
        <v>0.85548911457729138</v>
      </c>
      <c r="K77" s="6">
        <f t="shared" ref="K77:K140" si="18">1-J77</f>
        <v>0.14451088542270862</v>
      </c>
      <c r="L77">
        <f t="shared" si="14"/>
        <v>5.7424813629138782</v>
      </c>
      <c r="M77">
        <f t="shared" si="12"/>
        <v>11.628304208280165</v>
      </c>
      <c r="N77">
        <f t="shared" si="15"/>
        <v>10.701112760277168</v>
      </c>
      <c r="O77" s="2">
        <f t="shared" si="16"/>
        <v>2.8029753239677597</v>
      </c>
      <c r="P77">
        <f t="shared" si="17"/>
        <v>18.461513325412508</v>
      </c>
      <c r="Q77">
        <f t="shared" si="13"/>
        <v>6.013497599747466</v>
      </c>
      <c r="R77">
        <f t="shared" si="13"/>
        <v>10.065776682232212</v>
      </c>
    </row>
    <row r="78" spans="1:18" x14ac:dyDescent="0.3">
      <c r="A78" t="str">
        <f t="shared" si="9"/>
        <v/>
      </c>
      <c r="B78" t="s">
        <v>82</v>
      </c>
      <c r="C78" s="2">
        <v>0.36846895028317395</v>
      </c>
      <c r="D78" s="5">
        <v>0.4</v>
      </c>
      <c r="E78">
        <v>11.1</v>
      </c>
      <c r="F78" s="5">
        <v>0.6</v>
      </c>
      <c r="G78">
        <v>13.6</v>
      </c>
      <c r="H78" s="6">
        <v>0.8999028074134483</v>
      </c>
      <c r="I78" s="6">
        <f t="shared" si="10"/>
        <v>0.1000971925865517</v>
      </c>
      <c r="J78" s="6">
        <v>0.85548911457729138</v>
      </c>
      <c r="K78" s="6">
        <f t="shared" si="18"/>
        <v>0.14451088542270862</v>
      </c>
      <c r="L78">
        <f t="shared" si="14"/>
        <v>10.028960039323897</v>
      </c>
      <c r="M78">
        <f t="shared" si="12"/>
        <v>11.721358489504787</v>
      </c>
      <c r="N78">
        <f t="shared" si="15"/>
        <v>9.4390509349537961</v>
      </c>
      <c r="O78" s="2">
        <f t="shared" si="16"/>
        <v>2.0350309635109567</v>
      </c>
      <c r="P78">
        <f t="shared" si="17"/>
        <v>14.280439098722356</v>
      </c>
      <c r="Q78">
        <f t="shared" si="13"/>
        <v>6.013497599747466</v>
      </c>
      <c r="R78">
        <f t="shared" si="13"/>
        <v>10.065776682232212</v>
      </c>
    </row>
    <row r="79" spans="1:18" x14ac:dyDescent="0.3">
      <c r="A79" t="str">
        <f t="shared" si="9"/>
        <v/>
      </c>
      <c r="B79" t="s">
        <v>83</v>
      </c>
      <c r="C79" s="2">
        <v>-0.82752631155506018</v>
      </c>
      <c r="D79" s="5">
        <v>-1.1000000000000001</v>
      </c>
      <c r="E79">
        <v>4.2</v>
      </c>
      <c r="F79" s="5">
        <v>-6.2</v>
      </c>
      <c r="G79">
        <v>8.9</v>
      </c>
      <c r="H79" s="6">
        <v>0.90037283443472049</v>
      </c>
      <c r="I79" s="6">
        <f t="shared" si="10"/>
        <v>9.9627165565279507E-2</v>
      </c>
      <c r="J79" s="6">
        <v>0.85548911457729138</v>
      </c>
      <c r="K79" s="6">
        <f t="shared" si="18"/>
        <v>0.14451088542270862</v>
      </c>
      <c r="L79">
        <f t="shared" si="14"/>
        <v>3.671976022504019</v>
      </c>
      <c r="M79">
        <f t="shared" si="12"/>
        <v>6.7178856301170997</v>
      </c>
      <c r="N79">
        <f t="shared" si="15"/>
        <v>6.4811391415805986</v>
      </c>
      <c r="O79" s="2">
        <f t="shared" si="16"/>
        <v>0.23013841241418254</v>
      </c>
      <c r="P79">
        <f t="shared" si="17"/>
        <v>10.022516109300684</v>
      </c>
      <c r="Q79">
        <f t="shared" si="13"/>
        <v>6.013497599747466</v>
      </c>
      <c r="R79">
        <f t="shared" si="13"/>
        <v>10.065776682232212</v>
      </c>
    </row>
    <row r="80" spans="1:18" x14ac:dyDescent="0.3">
      <c r="A80" t="str">
        <f t="shared" si="9"/>
        <v/>
      </c>
      <c r="B80" t="s">
        <v>84</v>
      </c>
      <c r="C80" s="2">
        <v>1.8886432657224006</v>
      </c>
      <c r="D80" s="5">
        <v>1.4</v>
      </c>
      <c r="E80">
        <v>6.5</v>
      </c>
      <c r="F80" s="5">
        <v>-6.1</v>
      </c>
      <c r="G80">
        <v>15</v>
      </c>
      <c r="H80" s="6">
        <v>0.90105054421086639</v>
      </c>
      <c r="I80" s="6">
        <f t="shared" si="10"/>
        <v>9.8949455789133611E-2</v>
      </c>
      <c r="J80" s="6">
        <v>0.86045769063673339</v>
      </c>
      <c r="K80" s="6">
        <f t="shared" si="18"/>
        <v>0.13954230936326661</v>
      </c>
      <c r="L80">
        <f t="shared" si="14"/>
        <v>5.9953577754754184</v>
      </c>
      <c r="M80">
        <f t="shared" si="12"/>
        <v>12.055657272435074</v>
      </c>
      <c r="N80">
        <f t="shared" si="15"/>
        <v>6.5654312791011114</v>
      </c>
      <c r="O80" s="2">
        <f t="shared" si="16"/>
        <v>0.4765286348168381</v>
      </c>
      <c r="P80">
        <f t="shared" si="17"/>
        <v>10.164967130685653</v>
      </c>
      <c r="Q80">
        <f t="shared" si="13"/>
        <v>6.013497599747466</v>
      </c>
      <c r="R80">
        <f t="shared" si="13"/>
        <v>10.065776682232212</v>
      </c>
    </row>
    <row r="81" spans="1:18" x14ac:dyDescent="0.3">
      <c r="A81" t="str">
        <f t="shared" si="9"/>
        <v/>
      </c>
      <c r="B81" t="s">
        <v>85</v>
      </c>
      <c r="C81" s="2">
        <v>1.8779299702824881</v>
      </c>
      <c r="D81" s="5">
        <v>-9.5</v>
      </c>
      <c r="E81">
        <v>8.6999999999999993</v>
      </c>
      <c r="F81" s="5">
        <v>-15.2</v>
      </c>
      <c r="G81">
        <v>4.9000000000000004</v>
      </c>
      <c r="H81" s="6">
        <v>0.901739815914819</v>
      </c>
      <c r="I81" s="6">
        <f t="shared" si="10"/>
        <v>9.8260184085181002E-2</v>
      </c>
      <c r="J81" s="6">
        <v>0.86045769063673339</v>
      </c>
      <c r="K81" s="6">
        <f t="shared" si="18"/>
        <v>0.13954230936326661</v>
      </c>
      <c r="L81">
        <f t="shared" si="14"/>
        <v>6.9116646496497047</v>
      </c>
      <c r="M81">
        <f t="shared" si="12"/>
        <v>2.0951995817983415</v>
      </c>
      <c r="N81">
        <f t="shared" si="15"/>
        <v>5.5263328158763807</v>
      </c>
      <c r="O81" s="2">
        <f t="shared" si="16"/>
        <v>0.97968230814994284</v>
      </c>
      <c r="P81">
        <f t="shared" si="17"/>
        <v>6.9562474947835042</v>
      </c>
      <c r="Q81">
        <f t="shared" si="13"/>
        <v>6.013497599747466</v>
      </c>
      <c r="R81">
        <f t="shared" si="13"/>
        <v>10.065776682232212</v>
      </c>
    </row>
    <row r="82" spans="1:18" x14ac:dyDescent="0.3">
      <c r="A82" t="str">
        <f t="shared" si="9"/>
        <v/>
      </c>
      <c r="B82" t="s">
        <v>86</v>
      </c>
      <c r="C82" s="2">
        <v>2.2991646021155665</v>
      </c>
      <c r="D82" s="5">
        <v>-2.5</v>
      </c>
      <c r="E82">
        <v>4.9000000000000004</v>
      </c>
      <c r="F82" s="5">
        <v>-5</v>
      </c>
      <c r="G82">
        <v>13.8</v>
      </c>
      <c r="H82" s="6">
        <v>0.90231980758786556</v>
      </c>
      <c r="I82" s="6">
        <f t="shared" si="10"/>
        <v>9.7680192412134437E-2</v>
      </c>
      <c r="J82" s="6">
        <v>0.86045769063673339</v>
      </c>
      <c r="K82" s="6">
        <f t="shared" si="18"/>
        <v>0.13954230936326661</v>
      </c>
      <c r="L82">
        <f t="shared" si="14"/>
        <v>4.1771665761502055</v>
      </c>
      <c r="M82">
        <f t="shared" si="12"/>
        <v>11.176604583970589</v>
      </c>
      <c r="N82">
        <f t="shared" si="15"/>
        <v>5.6947296670917771</v>
      </c>
      <c r="O82" s="2">
        <f t="shared" si="16"/>
        <v>2.0219126127068185</v>
      </c>
      <c r="P82">
        <f t="shared" si="17"/>
        <v>8.442487146068002</v>
      </c>
      <c r="Q82">
        <f t="shared" si="13"/>
        <v>6.013497599747466</v>
      </c>
      <c r="R82">
        <f t="shared" si="13"/>
        <v>10.065776682232212</v>
      </c>
    </row>
    <row r="83" spans="1:18" x14ac:dyDescent="0.3">
      <c r="A83" t="str">
        <f t="shared" si="9"/>
        <v>2015</v>
      </c>
      <c r="B83" t="s">
        <v>87</v>
      </c>
      <c r="C83" s="2">
        <v>3.545055078748427</v>
      </c>
      <c r="D83" s="5">
        <v>-7.1</v>
      </c>
      <c r="E83">
        <v>9.3000000000000007</v>
      </c>
      <c r="F83" s="5">
        <v>-2.9</v>
      </c>
      <c r="G83">
        <v>19</v>
      </c>
      <c r="H83" s="6">
        <v>0.90294644634680465</v>
      </c>
      <c r="I83" s="6">
        <f t="shared" si="10"/>
        <v>9.7053553653195346E-2</v>
      </c>
      <c r="J83" s="6">
        <v>0.85784676967461737</v>
      </c>
      <c r="K83" s="6">
        <f t="shared" si="18"/>
        <v>0.14215323032538263</v>
      </c>
      <c r="L83">
        <f t="shared" si="14"/>
        <v>7.7083217200875964</v>
      </c>
      <c r="M83">
        <f t="shared" si="12"/>
        <v>15.886844255874122</v>
      </c>
      <c r="N83">
        <f t="shared" si="15"/>
        <v>6.2657176486291695</v>
      </c>
      <c r="O83" s="2">
        <f t="shared" si="16"/>
        <v>2.5740498837154937</v>
      </c>
      <c r="P83">
        <f t="shared" si="17"/>
        <v>9.7195494738810169</v>
      </c>
      <c r="Q83">
        <f t="shared" si="13"/>
        <v>6.013497599747466</v>
      </c>
      <c r="R83">
        <f t="shared" si="13"/>
        <v>10.065776682232212</v>
      </c>
    </row>
    <row r="84" spans="1:18" x14ac:dyDescent="0.3">
      <c r="A84" t="str">
        <f t="shared" si="9"/>
        <v/>
      </c>
      <c r="B84" t="s">
        <v>88</v>
      </c>
      <c r="C84" s="2">
        <v>0.34657454722144543</v>
      </c>
      <c r="D84" s="5">
        <v>-3.7</v>
      </c>
      <c r="E84">
        <v>4.5999999999999996</v>
      </c>
      <c r="F84" s="5">
        <v>-1.7</v>
      </c>
      <c r="G84">
        <v>9.9</v>
      </c>
      <c r="H84" s="6">
        <v>0.9034718772423691</v>
      </c>
      <c r="I84" s="6">
        <f t="shared" si="10"/>
        <v>9.6528122757630896E-2</v>
      </c>
      <c r="J84" s="6">
        <v>0.85784676967461737</v>
      </c>
      <c r="K84" s="6">
        <f t="shared" si="18"/>
        <v>0.14215323032538263</v>
      </c>
      <c r="L84">
        <f t="shared" si="14"/>
        <v>3.7988165811116632</v>
      </c>
      <c r="M84">
        <f t="shared" si="12"/>
        <v>8.2510225282255618</v>
      </c>
      <c r="N84">
        <f t="shared" si="15"/>
        <v>5.2281016257831547</v>
      </c>
      <c r="O84" s="2">
        <f t="shared" si="16"/>
        <v>2.0635980760284798</v>
      </c>
      <c r="P84">
        <f t="shared" si="17"/>
        <v>11.771490456023423</v>
      </c>
      <c r="Q84">
        <f t="shared" si="13"/>
        <v>6.013497599747466</v>
      </c>
      <c r="R84">
        <f t="shared" si="13"/>
        <v>10.065776682232212</v>
      </c>
    </row>
    <row r="85" spans="1:18" x14ac:dyDescent="0.3">
      <c r="A85" t="str">
        <f t="shared" si="9"/>
        <v/>
      </c>
      <c r="B85" t="s">
        <v>89</v>
      </c>
      <c r="C85" s="2">
        <v>1.2756232269512058</v>
      </c>
      <c r="D85" s="5">
        <v>-10.6</v>
      </c>
      <c r="E85">
        <v>1.5</v>
      </c>
      <c r="F85" s="5">
        <v>-1.3</v>
      </c>
      <c r="G85">
        <v>12.4</v>
      </c>
      <c r="H85" s="6">
        <v>0.9039275790587924</v>
      </c>
      <c r="I85" s="6">
        <f t="shared" si="10"/>
        <v>9.6072420941207604E-2</v>
      </c>
      <c r="J85" s="6">
        <v>0.85784676967461737</v>
      </c>
      <c r="K85" s="6">
        <f t="shared" si="18"/>
        <v>0.14215323032538263</v>
      </c>
      <c r="L85">
        <f t="shared" si="14"/>
        <v>0.33752370661138809</v>
      </c>
      <c r="M85">
        <f t="shared" si="12"/>
        <v>10.452500744542258</v>
      </c>
      <c r="N85">
        <f t="shared" si="15"/>
        <v>3.9482206692702158</v>
      </c>
      <c r="O85" s="2">
        <f t="shared" si="16"/>
        <v>1.7224176176403594</v>
      </c>
      <c r="P85">
        <f t="shared" si="17"/>
        <v>11.530122509547313</v>
      </c>
      <c r="Q85">
        <f t="shared" si="13"/>
        <v>6.013497599747466</v>
      </c>
      <c r="R85">
        <f t="shared" si="13"/>
        <v>10.065776682232212</v>
      </c>
    </row>
    <row r="86" spans="1:18" x14ac:dyDescent="0.3">
      <c r="A86" t="str">
        <f t="shared" si="9"/>
        <v/>
      </c>
      <c r="B86" t="s">
        <v>90</v>
      </c>
      <c r="C86" s="2">
        <v>1.8980564825393342</v>
      </c>
      <c r="D86" s="5">
        <v>-2.2999999999999998</v>
      </c>
      <c r="E86">
        <v>6.1</v>
      </c>
      <c r="F86" s="5">
        <v>3.4</v>
      </c>
      <c r="G86">
        <v>7.6</v>
      </c>
      <c r="H86" s="6">
        <v>0.90452327720078851</v>
      </c>
      <c r="I86" s="6">
        <f t="shared" si="10"/>
        <v>9.5476722799211489E-2</v>
      </c>
      <c r="J86" s="6">
        <v>0.85640031746481671</v>
      </c>
      <c r="K86" s="6">
        <f t="shared" si="18"/>
        <v>0.14359968253518329</v>
      </c>
      <c r="L86">
        <f t="shared" si="14"/>
        <v>5.2979955284866227</v>
      </c>
      <c r="M86">
        <f t="shared" si="12"/>
        <v>6.9968813333522295</v>
      </c>
      <c r="N86">
        <f t="shared" si="15"/>
        <v>3.144778605403225</v>
      </c>
      <c r="O86" s="2">
        <f t="shared" si="16"/>
        <v>1.1734180855706617</v>
      </c>
      <c r="P86">
        <f t="shared" si="17"/>
        <v>8.5668015353733491</v>
      </c>
      <c r="Q86">
        <f t="shared" si="13"/>
        <v>6.013497599747466</v>
      </c>
      <c r="R86">
        <f t="shared" si="13"/>
        <v>10.065776682232212</v>
      </c>
    </row>
    <row r="87" spans="1:18" x14ac:dyDescent="0.3">
      <c r="A87" t="str">
        <f t="shared" si="9"/>
        <v/>
      </c>
      <c r="B87" t="s">
        <v>91</v>
      </c>
      <c r="C87" s="2">
        <v>-0.92469259493684897</v>
      </c>
      <c r="D87" s="5">
        <v>10.3</v>
      </c>
      <c r="E87">
        <v>9.4</v>
      </c>
      <c r="F87" s="5">
        <v>7.3</v>
      </c>
      <c r="G87">
        <v>10.1</v>
      </c>
      <c r="H87" s="6">
        <v>0.90491651716433519</v>
      </c>
      <c r="I87" s="6">
        <f t="shared" si="10"/>
        <v>9.5083482835664812E-2</v>
      </c>
      <c r="J87" s="6">
        <v>0.85640031746481671</v>
      </c>
      <c r="K87" s="6">
        <f t="shared" si="18"/>
        <v>0.14359968253518329</v>
      </c>
      <c r="L87">
        <f t="shared" si="14"/>
        <v>9.4855751345520982</v>
      </c>
      <c r="M87">
        <f t="shared" si="12"/>
        <v>9.6979208889014856</v>
      </c>
      <c r="N87">
        <f t="shared" si="15"/>
        <v>5.0403647898833697</v>
      </c>
      <c r="O87" s="2">
        <f t="shared" si="16"/>
        <v>0.74966237151789705</v>
      </c>
      <c r="P87">
        <f t="shared" si="17"/>
        <v>9.0491009889319916</v>
      </c>
      <c r="Q87">
        <f t="shared" si="13"/>
        <v>6.013497599747466</v>
      </c>
      <c r="R87">
        <f t="shared" si="13"/>
        <v>10.065776682232212</v>
      </c>
    </row>
    <row r="88" spans="1:18" x14ac:dyDescent="0.3">
      <c r="A88" t="str">
        <f t="shared" si="9"/>
        <v/>
      </c>
      <c r="B88" t="s">
        <v>92</v>
      </c>
      <c r="C88" s="2">
        <v>2.4119578318015034</v>
      </c>
      <c r="D88" s="5">
        <v>10.7</v>
      </c>
      <c r="E88">
        <v>10.6</v>
      </c>
      <c r="F88" s="5">
        <v>10.9</v>
      </c>
      <c r="G88">
        <v>14.5</v>
      </c>
      <c r="H88" s="6">
        <v>0.90546837223614229</v>
      </c>
      <c r="I88" s="6">
        <f t="shared" si="10"/>
        <v>9.4531627763857706E-2</v>
      </c>
      <c r="J88" s="6">
        <v>0.85640031746481671</v>
      </c>
      <c r="K88" s="6">
        <f t="shared" si="18"/>
        <v>0.14359968253518329</v>
      </c>
      <c r="L88">
        <f t="shared" si="14"/>
        <v>10.609453162776385</v>
      </c>
      <c r="M88">
        <f t="shared" si="12"/>
        <v>13.98304114287334</v>
      </c>
      <c r="N88">
        <f t="shared" si="15"/>
        <v>8.4643412752717015</v>
      </c>
      <c r="O88" s="2">
        <f t="shared" si="16"/>
        <v>1.1284405731346629</v>
      </c>
      <c r="P88">
        <f t="shared" si="17"/>
        <v>10.225947788375684</v>
      </c>
      <c r="Q88">
        <f t="shared" si="13"/>
        <v>6.013497599747466</v>
      </c>
      <c r="R88">
        <f t="shared" si="13"/>
        <v>10.065776682232212</v>
      </c>
    </row>
    <row r="89" spans="1:18" x14ac:dyDescent="0.3">
      <c r="A89" t="str">
        <f t="shared" si="9"/>
        <v/>
      </c>
      <c r="B89" t="s">
        <v>93</v>
      </c>
      <c r="C89" s="2">
        <v>1.9698360537591109</v>
      </c>
      <c r="D89" s="5">
        <v>-3.8</v>
      </c>
      <c r="E89">
        <v>10.1</v>
      </c>
      <c r="F89" s="5">
        <v>-7.1</v>
      </c>
      <c r="G89">
        <v>10.8</v>
      </c>
      <c r="H89" s="6">
        <v>0.90563491541044039</v>
      </c>
      <c r="I89" s="6">
        <f t="shared" si="10"/>
        <v>9.4365084589559611E-2</v>
      </c>
      <c r="J89" s="6">
        <v>0.86635195107274288</v>
      </c>
      <c r="K89" s="6">
        <f t="shared" si="18"/>
        <v>0.13364804892725712</v>
      </c>
      <c r="L89">
        <f t="shared" si="14"/>
        <v>8.78832532420512</v>
      </c>
      <c r="M89">
        <f t="shared" si="12"/>
        <v>8.4076999242020989</v>
      </c>
      <c r="N89">
        <f t="shared" si="15"/>
        <v>9.6277845405112004</v>
      </c>
      <c r="O89" s="2">
        <f t="shared" si="16"/>
        <v>1.1523670968745885</v>
      </c>
      <c r="P89">
        <f t="shared" si="17"/>
        <v>10.696220651992308</v>
      </c>
      <c r="Q89">
        <f t="shared" si="13"/>
        <v>6.013497599747466</v>
      </c>
      <c r="R89">
        <f t="shared" si="13"/>
        <v>10.065776682232212</v>
      </c>
    </row>
    <row r="90" spans="1:18" x14ac:dyDescent="0.3">
      <c r="A90" t="str">
        <f t="shared" si="9"/>
        <v/>
      </c>
      <c r="B90" t="s">
        <v>94</v>
      </c>
      <c r="C90" s="2">
        <v>0.23476224261465006</v>
      </c>
      <c r="D90" s="5">
        <v>-13.7</v>
      </c>
      <c r="E90">
        <v>-0.3</v>
      </c>
      <c r="F90" s="5">
        <v>-8.9</v>
      </c>
      <c r="G90">
        <v>10.5</v>
      </c>
      <c r="H90" s="6">
        <v>0.9060891468623371</v>
      </c>
      <c r="I90" s="6">
        <f t="shared" si="10"/>
        <v>9.3910853137662897E-2</v>
      </c>
      <c r="J90" s="6">
        <v>0.86635195107274288</v>
      </c>
      <c r="K90" s="6">
        <f t="shared" si="18"/>
        <v>0.13364804892725712</v>
      </c>
      <c r="L90">
        <f t="shared" si="14"/>
        <v>-1.5584054320446827</v>
      </c>
      <c r="M90">
        <f t="shared" si="12"/>
        <v>7.9072278508112106</v>
      </c>
      <c r="N90">
        <f t="shared" si="15"/>
        <v>5.9464576849789408</v>
      </c>
      <c r="O90" s="2">
        <f t="shared" si="16"/>
        <v>1.538852042725088</v>
      </c>
      <c r="P90">
        <f t="shared" si="17"/>
        <v>10.099322972628883</v>
      </c>
      <c r="Q90">
        <f t="shared" si="13"/>
        <v>6.013497599747466</v>
      </c>
      <c r="R90">
        <f t="shared" si="13"/>
        <v>10.065776682232212</v>
      </c>
    </row>
    <row r="91" spans="1:18" x14ac:dyDescent="0.3">
      <c r="A91" t="str">
        <f t="shared" si="9"/>
        <v/>
      </c>
      <c r="B91" t="s">
        <v>95</v>
      </c>
      <c r="C91" s="2">
        <v>-1.0544708275367576</v>
      </c>
      <c r="D91" s="5">
        <v>-10</v>
      </c>
      <c r="E91">
        <v>0.7</v>
      </c>
      <c r="F91" s="5">
        <v>3.2</v>
      </c>
      <c r="G91">
        <v>5</v>
      </c>
      <c r="H91" s="6">
        <v>0.90645843144556282</v>
      </c>
      <c r="I91" s="6">
        <f t="shared" si="10"/>
        <v>9.3541568554437182E-2</v>
      </c>
      <c r="J91" s="6">
        <v>0.86635195107274288</v>
      </c>
      <c r="K91" s="6">
        <f t="shared" si="18"/>
        <v>0.13364804892725712</v>
      </c>
      <c r="L91">
        <f t="shared" si="14"/>
        <v>-0.30089478353247789</v>
      </c>
      <c r="M91">
        <f t="shared" si="12"/>
        <v>4.7594335119309372</v>
      </c>
      <c r="N91">
        <f t="shared" si="15"/>
        <v>2.3096750362093199</v>
      </c>
      <c r="O91" s="2">
        <f t="shared" si="16"/>
        <v>0.3833758229456678</v>
      </c>
      <c r="P91">
        <f t="shared" si="17"/>
        <v>7.0247870956480822</v>
      </c>
      <c r="Q91">
        <f t="shared" si="13"/>
        <v>6.013497599747466</v>
      </c>
      <c r="R91">
        <f t="shared" si="13"/>
        <v>10.065776682232212</v>
      </c>
    </row>
    <row r="92" spans="1:18" x14ac:dyDescent="0.3">
      <c r="A92" t="str">
        <f t="shared" si="9"/>
        <v/>
      </c>
      <c r="B92" t="s">
        <v>96</v>
      </c>
      <c r="C92" s="2">
        <v>3.5093381130639312</v>
      </c>
      <c r="D92" s="5">
        <v>-3.2</v>
      </c>
      <c r="E92">
        <v>5.5</v>
      </c>
      <c r="F92" s="5">
        <v>5.5</v>
      </c>
      <c r="G92">
        <v>11.5</v>
      </c>
      <c r="H92" s="6">
        <v>0.90697064129899951</v>
      </c>
      <c r="I92" s="6">
        <f t="shared" si="10"/>
        <v>9.3029358701000486E-2</v>
      </c>
      <c r="J92" s="6">
        <v>0.86485786971414225</v>
      </c>
      <c r="K92" s="6">
        <f t="shared" si="18"/>
        <v>0.13514213028585775</v>
      </c>
      <c r="L92">
        <f t="shared" si="14"/>
        <v>4.6906445793012956</v>
      </c>
      <c r="M92">
        <f t="shared" si="12"/>
        <v>10.689147218284853</v>
      </c>
      <c r="N92">
        <f t="shared" si="15"/>
        <v>0.94378145457471163</v>
      </c>
      <c r="O92" s="2">
        <f t="shared" si="16"/>
        <v>0.89654317604727451</v>
      </c>
      <c r="P92">
        <f t="shared" si="17"/>
        <v>7.7852695270089995</v>
      </c>
      <c r="Q92">
        <f t="shared" si="13"/>
        <v>6.013497599747466</v>
      </c>
      <c r="R92">
        <f t="shared" si="13"/>
        <v>10.065776682232212</v>
      </c>
    </row>
    <row r="93" spans="1:18" x14ac:dyDescent="0.3">
      <c r="A93" t="str">
        <f t="shared" si="9"/>
        <v/>
      </c>
      <c r="B93" t="s">
        <v>97</v>
      </c>
      <c r="C93" s="2">
        <v>-0.21516963233429998</v>
      </c>
      <c r="D93" s="5">
        <v>-6</v>
      </c>
      <c r="E93">
        <v>4.7</v>
      </c>
      <c r="F93" s="5">
        <v>-15.4</v>
      </c>
      <c r="G93">
        <v>7.2</v>
      </c>
      <c r="H93" s="6">
        <v>0.90740841840912811</v>
      </c>
      <c r="I93" s="6">
        <f t="shared" si="10"/>
        <v>9.2591581590871885E-2</v>
      </c>
      <c r="J93" s="6">
        <v>0.86485786971414225</v>
      </c>
      <c r="K93" s="6">
        <f t="shared" si="18"/>
        <v>0.13514213028585775</v>
      </c>
      <c r="L93">
        <f t="shared" si="14"/>
        <v>3.7092700769776714</v>
      </c>
      <c r="M93">
        <f t="shared" si="12"/>
        <v>4.1457878555396146</v>
      </c>
      <c r="N93">
        <f t="shared" si="15"/>
        <v>2.6996732909154963</v>
      </c>
      <c r="O93" s="2">
        <f t="shared" si="16"/>
        <v>0.7465658843976245</v>
      </c>
      <c r="P93">
        <f t="shared" si="17"/>
        <v>6.5314561952518018</v>
      </c>
      <c r="Q93">
        <f t="shared" si="13"/>
        <v>6.013497599747466</v>
      </c>
      <c r="R93">
        <f t="shared" si="13"/>
        <v>10.065776682232212</v>
      </c>
    </row>
    <row r="94" spans="1:18" x14ac:dyDescent="0.3">
      <c r="A94" t="str">
        <f t="shared" si="9"/>
        <v/>
      </c>
      <c r="B94" t="s">
        <v>98</v>
      </c>
      <c r="C94" s="2">
        <v>-0.719555891525403</v>
      </c>
      <c r="D94" s="5">
        <v>-11.2</v>
      </c>
      <c r="E94">
        <v>1.3</v>
      </c>
      <c r="F94" s="5">
        <v>-5</v>
      </c>
      <c r="G94">
        <v>17</v>
      </c>
      <c r="H94" s="6">
        <v>0.90767380848272849</v>
      </c>
      <c r="I94" s="6">
        <f t="shared" si="10"/>
        <v>9.2326191517271505E-2</v>
      </c>
      <c r="J94" s="6">
        <v>0.86485786971414225</v>
      </c>
      <c r="K94" s="6">
        <f t="shared" si="18"/>
        <v>0.13514213028585775</v>
      </c>
      <c r="L94">
        <f t="shared" si="14"/>
        <v>0.14592260603410634</v>
      </c>
      <c r="M94">
        <f t="shared" si="12"/>
        <v>14.026873133711131</v>
      </c>
      <c r="N94">
        <f t="shared" si="15"/>
        <v>2.8486124207710244</v>
      </c>
      <c r="O94" s="2">
        <f t="shared" si="16"/>
        <v>0.85820419640140944</v>
      </c>
      <c r="P94">
        <f t="shared" si="17"/>
        <v>9.6206027358451998</v>
      </c>
      <c r="Q94">
        <f t="shared" si="13"/>
        <v>6.013497599747466</v>
      </c>
      <c r="R94">
        <f t="shared" si="13"/>
        <v>10.065776682232212</v>
      </c>
    </row>
    <row r="95" spans="1:18" x14ac:dyDescent="0.3">
      <c r="A95" t="str">
        <f t="shared" si="9"/>
        <v>2016</v>
      </c>
      <c r="B95" t="s">
        <v>99</v>
      </c>
      <c r="C95" s="2">
        <v>4.9094325462283539</v>
      </c>
      <c r="D95" s="5">
        <v>-4.5</v>
      </c>
      <c r="E95">
        <v>3.5</v>
      </c>
      <c r="F95" s="5">
        <v>0.7</v>
      </c>
      <c r="G95">
        <v>10.3</v>
      </c>
      <c r="H95" s="6">
        <v>0.90805022960238524</v>
      </c>
      <c r="I95" s="6">
        <f t="shared" si="10"/>
        <v>9.1949770397614761E-2</v>
      </c>
      <c r="J95" s="6">
        <v>0.8660760525744986</v>
      </c>
      <c r="K95" s="6">
        <f t="shared" si="18"/>
        <v>0.1339239474255014</v>
      </c>
      <c r="L95">
        <f t="shared" si="14"/>
        <v>2.7644018368190819</v>
      </c>
      <c r="M95">
        <f t="shared" si="12"/>
        <v>9.0143301047151869</v>
      </c>
      <c r="N95">
        <f t="shared" si="15"/>
        <v>2.2065315066102866</v>
      </c>
      <c r="O95" s="2">
        <f t="shared" si="16"/>
        <v>1.3249023407895504</v>
      </c>
      <c r="P95">
        <f t="shared" si="17"/>
        <v>9.0623303646553097</v>
      </c>
      <c r="Q95">
        <f t="shared" si="13"/>
        <v>6.013497599747466</v>
      </c>
      <c r="R95">
        <f t="shared" si="13"/>
        <v>10.065776682232212</v>
      </c>
    </row>
    <row r="96" spans="1:18" x14ac:dyDescent="0.3">
      <c r="A96" t="str">
        <f t="shared" si="9"/>
        <v/>
      </c>
      <c r="B96" t="s">
        <v>100</v>
      </c>
      <c r="C96" s="2">
        <v>0.82967990992954821</v>
      </c>
      <c r="D96" s="5">
        <v>-5.6</v>
      </c>
      <c r="E96">
        <v>5.5</v>
      </c>
      <c r="F96" s="5">
        <v>5.4</v>
      </c>
      <c r="G96">
        <v>6.9</v>
      </c>
      <c r="H96" s="6">
        <v>0.90832228477037102</v>
      </c>
      <c r="I96" s="6">
        <f t="shared" si="10"/>
        <v>9.1677715229628975E-2</v>
      </c>
      <c r="J96" s="6">
        <v>0.8660760525744986</v>
      </c>
      <c r="K96" s="6">
        <f t="shared" si="18"/>
        <v>0.1339239474255014</v>
      </c>
      <c r="L96">
        <f t="shared" si="14"/>
        <v>4.4823773609511184</v>
      </c>
      <c r="M96">
        <f t="shared" si="12"/>
        <v>6.699114078861748</v>
      </c>
      <c r="N96">
        <f t="shared" si="15"/>
        <v>2.4642339346014355</v>
      </c>
      <c r="O96" s="2">
        <f t="shared" si="16"/>
        <v>1.6731855215441664</v>
      </c>
      <c r="P96">
        <f t="shared" si="17"/>
        <v>9.9134391057626896</v>
      </c>
      <c r="Q96">
        <f t="shared" si="13"/>
        <v>6.013497599747466</v>
      </c>
      <c r="R96">
        <f t="shared" si="13"/>
        <v>10.065776682232212</v>
      </c>
    </row>
    <row r="97" spans="1:18" x14ac:dyDescent="0.3">
      <c r="A97" t="str">
        <f t="shared" si="9"/>
        <v/>
      </c>
      <c r="B97" t="s">
        <v>101</v>
      </c>
      <c r="C97" s="2">
        <v>3.8509631149488133</v>
      </c>
      <c r="D97" s="5">
        <v>0</v>
      </c>
      <c r="E97">
        <v>4.0999999999999996</v>
      </c>
      <c r="F97" s="5">
        <v>17</v>
      </c>
      <c r="G97">
        <v>12.9</v>
      </c>
      <c r="H97" s="6">
        <v>0.90853876771905473</v>
      </c>
      <c r="I97" s="6">
        <f t="shared" si="10"/>
        <v>9.146123228094527E-2</v>
      </c>
      <c r="J97" s="6">
        <v>0.8660760525744986</v>
      </c>
      <c r="K97" s="6">
        <f t="shared" si="18"/>
        <v>0.1339239474255014</v>
      </c>
      <c r="L97">
        <f t="shared" si="14"/>
        <v>3.7250089476481238</v>
      </c>
      <c r="M97">
        <f t="shared" si="12"/>
        <v>13.449088184444555</v>
      </c>
      <c r="N97">
        <f t="shared" si="15"/>
        <v>3.6572627151394417</v>
      </c>
      <c r="O97" s="2">
        <f t="shared" si="16"/>
        <v>3.1966918570355722</v>
      </c>
      <c r="P97">
        <f t="shared" si="17"/>
        <v>9.7208441226738298</v>
      </c>
      <c r="Q97">
        <f t="shared" si="13"/>
        <v>6.013497599747466</v>
      </c>
      <c r="R97">
        <f t="shared" si="13"/>
        <v>10.065776682232212</v>
      </c>
    </row>
    <row r="98" spans="1:18" x14ac:dyDescent="0.3">
      <c r="A98" t="str">
        <f t="shared" si="9"/>
        <v/>
      </c>
      <c r="B98" t="s">
        <v>102</v>
      </c>
      <c r="C98" s="2">
        <v>-1.3091811502262796</v>
      </c>
      <c r="D98" s="5">
        <v>-1.1000000000000001</v>
      </c>
      <c r="E98">
        <v>1.9</v>
      </c>
      <c r="F98" s="5">
        <v>7</v>
      </c>
      <c r="G98">
        <v>10.1</v>
      </c>
      <c r="H98" s="6">
        <v>0.90877543052964904</v>
      </c>
      <c r="I98" s="6">
        <f t="shared" si="10"/>
        <v>9.1224569470350958E-2</v>
      </c>
      <c r="J98" s="6">
        <v>0.86968478194597165</v>
      </c>
      <c r="K98" s="6">
        <f t="shared" si="18"/>
        <v>0.13031521805402835</v>
      </c>
      <c r="L98">
        <f t="shared" si="14"/>
        <v>1.6263262915889471</v>
      </c>
      <c r="M98">
        <f t="shared" si="12"/>
        <v>9.6960228240325126</v>
      </c>
      <c r="N98">
        <f t="shared" si="15"/>
        <v>3.2779042000627299</v>
      </c>
      <c r="O98" s="2">
        <f t="shared" si="16"/>
        <v>1.1238206248840272</v>
      </c>
      <c r="P98">
        <f t="shared" si="17"/>
        <v>9.9480750291129372</v>
      </c>
      <c r="Q98">
        <f t="shared" si="13"/>
        <v>6.013497599747466</v>
      </c>
      <c r="R98">
        <f t="shared" si="13"/>
        <v>10.065776682232212</v>
      </c>
    </row>
    <row r="99" spans="1:18" x14ac:dyDescent="0.3">
      <c r="A99" t="str">
        <f t="shared" si="9"/>
        <v/>
      </c>
      <c r="B99" t="s">
        <v>103</v>
      </c>
      <c r="C99" s="2">
        <v>1.1035218084659348</v>
      </c>
      <c r="D99" s="5">
        <v>4.7</v>
      </c>
      <c r="E99">
        <v>8.5</v>
      </c>
      <c r="F99" s="5">
        <v>12.6</v>
      </c>
      <c r="G99">
        <v>14</v>
      </c>
      <c r="H99" s="6">
        <v>0.90898066136821365</v>
      </c>
      <c r="I99" s="6">
        <f t="shared" si="10"/>
        <v>9.1019338631786351E-2</v>
      </c>
      <c r="J99" s="6">
        <v>0.86968478194597165</v>
      </c>
      <c r="K99" s="6">
        <f t="shared" si="18"/>
        <v>0.13031521805402835</v>
      </c>
      <c r="L99">
        <f t="shared" si="14"/>
        <v>8.1541265131992109</v>
      </c>
      <c r="M99">
        <f t="shared" si="12"/>
        <v>13.817558694724362</v>
      </c>
      <c r="N99">
        <f t="shared" si="15"/>
        <v>4.5018205841454275</v>
      </c>
      <c r="O99" s="2">
        <f t="shared" si="16"/>
        <v>1.2151012577294895</v>
      </c>
      <c r="P99">
        <f t="shared" si="17"/>
        <v>12.320889901067142</v>
      </c>
      <c r="Q99">
        <f t="shared" si="13"/>
        <v>6.013497599747466</v>
      </c>
      <c r="R99">
        <f t="shared" si="13"/>
        <v>10.065776682232212</v>
      </c>
    </row>
    <row r="100" spans="1:18" x14ac:dyDescent="0.3">
      <c r="A100" t="str">
        <f t="shared" si="9"/>
        <v/>
      </c>
      <c r="B100" t="s">
        <v>104</v>
      </c>
      <c r="C100" s="2">
        <v>1.9394202090294188</v>
      </c>
      <c r="D100" s="5">
        <v>-4.0999999999999996</v>
      </c>
      <c r="E100">
        <v>6.4</v>
      </c>
      <c r="F100" s="5">
        <v>13.5</v>
      </c>
      <c r="G100">
        <v>20.9</v>
      </c>
      <c r="H100" s="6">
        <v>0.9090732108285835</v>
      </c>
      <c r="I100" s="6">
        <f t="shared" si="10"/>
        <v>9.09267891714165E-2</v>
      </c>
      <c r="J100" s="6">
        <v>0.86968478194597165</v>
      </c>
      <c r="K100" s="6">
        <f t="shared" si="18"/>
        <v>0.13031521805402835</v>
      </c>
      <c r="L100">
        <f t="shared" si="14"/>
        <v>5.445268713700127</v>
      </c>
      <c r="M100">
        <f t="shared" si="12"/>
        <v>19.935667386400191</v>
      </c>
      <c r="N100">
        <f t="shared" si="15"/>
        <v>5.0752405061627615</v>
      </c>
      <c r="O100" s="2">
        <f t="shared" si="16"/>
        <v>0.5779202890896914</v>
      </c>
      <c r="P100">
        <f t="shared" si="17"/>
        <v>14.483082968385688</v>
      </c>
      <c r="Q100">
        <f t="shared" si="13"/>
        <v>6.013497599747466</v>
      </c>
      <c r="R100">
        <f t="shared" si="13"/>
        <v>10.065776682232212</v>
      </c>
    </row>
    <row r="101" spans="1:18" x14ac:dyDescent="0.3">
      <c r="A101" t="str">
        <f t="shared" si="9"/>
        <v/>
      </c>
      <c r="B101" t="s">
        <v>105</v>
      </c>
      <c r="C101" s="2">
        <v>3.5109241904851984</v>
      </c>
      <c r="D101" s="5">
        <v>7.4</v>
      </c>
      <c r="E101">
        <v>5</v>
      </c>
      <c r="F101" s="5">
        <v>15</v>
      </c>
      <c r="G101">
        <v>17.5</v>
      </c>
      <c r="H101" s="6">
        <v>0.90919968953473329</v>
      </c>
      <c r="I101" s="6">
        <f t="shared" si="10"/>
        <v>9.0800310465266709E-2</v>
      </c>
      <c r="J101" s="6">
        <v>0.86736591114265815</v>
      </c>
      <c r="K101" s="6">
        <f t="shared" si="18"/>
        <v>0.13263408885734185</v>
      </c>
      <c r="L101">
        <f t="shared" si="14"/>
        <v>5.2179207451166398</v>
      </c>
      <c r="M101">
        <f t="shared" si="12"/>
        <v>17.168414777856647</v>
      </c>
      <c r="N101">
        <f t="shared" si="15"/>
        <v>6.2724386573386584</v>
      </c>
      <c r="O101" s="2">
        <f t="shared" si="16"/>
        <v>2.1846220693268505</v>
      </c>
      <c r="P101">
        <f t="shared" si="17"/>
        <v>16.973880286327066</v>
      </c>
      <c r="Q101">
        <f t="shared" si="13"/>
        <v>6.013497599747466</v>
      </c>
      <c r="R101">
        <f t="shared" si="13"/>
        <v>10.065776682232212</v>
      </c>
    </row>
    <row r="102" spans="1:18" x14ac:dyDescent="0.3">
      <c r="A102" t="str">
        <f t="shared" si="9"/>
        <v/>
      </c>
      <c r="B102" t="s">
        <v>106</v>
      </c>
      <c r="C102" s="2">
        <v>1.5788705267935965</v>
      </c>
      <c r="D102" s="5">
        <v>9.8000000000000007</v>
      </c>
      <c r="E102">
        <v>5.6</v>
      </c>
      <c r="F102" s="5">
        <v>16.899999999999999</v>
      </c>
      <c r="G102">
        <v>14.2</v>
      </c>
      <c r="H102" s="6">
        <v>0.90912518447501378</v>
      </c>
      <c r="I102" s="6">
        <f t="shared" si="10"/>
        <v>9.0874815524986219E-2</v>
      </c>
      <c r="J102" s="6">
        <v>0.86736591114265815</v>
      </c>
      <c r="K102" s="6">
        <f t="shared" si="18"/>
        <v>0.13263408885734185</v>
      </c>
      <c r="L102">
        <f t="shared" si="14"/>
        <v>5.9816742252049417</v>
      </c>
      <c r="M102">
        <f t="shared" si="12"/>
        <v>14.558112039914823</v>
      </c>
      <c r="N102">
        <f t="shared" si="15"/>
        <v>5.5482878946739023</v>
      </c>
      <c r="O102" s="2">
        <f t="shared" si="16"/>
        <v>2.3430716421027378</v>
      </c>
      <c r="P102">
        <f t="shared" si="17"/>
        <v>17.220731401390555</v>
      </c>
      <c r="Q102">
        <f t="shared" si="13"/>
        <v>6.013497599747466</v>
      </c>
      <c r="R102">
        <f t="shared" si="13"/>
        <v>10.065776682232212</v>
      </c>
    </row>
    <row r="103" spans="1:18" x14ac:dyDescent="0.3">
      <c r="A103" t="str">
        <f t="shared" si="9"/>
        <v/>
      </c>
      <c r="B103" t="s">
        <v>107</v>
      </c>
      <c r="C103" s="2">
        <v>3.9564414222557298</v>
      </c>
      <c r="D103" s="5">
        <v>10</v>
      </c>
      <c r="E103">
        <v>9</v>
      </c>
      <c r="F103" s="5">
        <v>19.100000000000001</v>
      </c>
      <c r="G103">
        <v>14.1</v>
      </c>
      <c r="H103" s="6">
        <v>0.9091670244740232</v>
      </c>
      <c r="I103" s="6">
        <f t="shared" si="10"/>
        <v>9.08329755259768E-2</v>
      </c>
      <c r="J103" s="6">
        <v>0.86736591114265815</v>
      </c>
      <c r="K103" s="6">
        <f t="shared" si="18"/>
        <v>0.13263408885734185</v>
      </c>
      <c r="L103">
        <f t="shared" si="14"/>
        <v>9.0908329755259771</v>
      </c>
      <c r="M103">
        <f t="shared" si="12"/>
        <v>14.763170444286709</v>
      </c>
      <c r="N103">
        <f t="shared" si="15"/>
        <v>6.7634759819491856</v>
      </c>
      <c r="O103" s="2">
        <f t="shared" si="16"/>
        <v>3.0154120465115084</v>
      </c>
      <c r="P103">
        <f t="shared" si="17"/>
        <v>15.496565754019393</v>
      </c>
      <c r="Q103">
        <f t="shared" si="13"/>
        <v>6.013497599747466</v>
      </c>
      <c r="R103">
        <f t="shared" si="13"/>
        <v>10.065776682232212</v>
      </c>
    </row>
    <row r="104" spans="1:18" x14ac:dyDescent="0.3">
      <c r="A104" t="str">
        <f t="shared" si="9"/>
        <v/>
      </c>
      <c r="B104" t="s">
        <v>108</v>
      </c>
      <c r="C104" s="2">
        <v>0.86892993319400702</v>
      </c>
      <c r="D104" s="5">
        <v>9.8000000000000007</v>
      </c>
      <c r="E104">
        <v>4.2</v>
      </c>
      <c r="F104" s="5">
        <v>15.1</v>
      </c>
      <c r="G104">
        <v>13.1</v>
      </c>
      <c r="H104" s="6">
        <v>0.90901577761081898</v>
      </c>
      <c r="I104" s="6">
        <f t="shared" si="10"/>
        <v>9.0984222389181024E-2</v>
      </c>
      <c r="J104" s="6">
        <v>0.86932268520796097</v>
      </c>
      <c r="K104" s="6">
        <f t="shared" si="18"/>
        <v>0.13067731479203903</v>
      </c>
      <c r="L104">
        <f t="shared" si="14"/>
        <v>4.7095116453794139</v>
      </c>
      <c r="M104">
        <f t="shared" si="12"/>
        <v>13.361354629584078</v>
      </c>
      <c r="N104">
        <f t="shared" si="15"/>
        <v>6.5940062820367773</v>
      </c>
      <c r="O104" s="2">
        <f t="shared" si="16"/>
        <v>2.134747294081111</v>
      </c>
      <c r="P104">
        <f t="shared" si="17"/>
        <v>14.227545704595203</v>
      </c>
      <c r="Q104">
        <f t="shared" si="13"/>
        <v>6.013497599747466</v>
      </c>
      <c r="R104">
        <f t="shared" si="13"/>
        <v>10.065776682232212</v>
      </c>
    </row>
    <row r="105" spans="1:18" x14ac:dyDescent="0.3">
      <c r="A105" t="str">
        <f t="shared" si="9"/>
        <v/>
      </c>
      <c r="B105" t="s">
        <v>109</v>
      </c>
      <c r="C105" s="2">
        <v>2.2651761481671251</v>
      </c>
      <c r="D105" s="5">
        <v>9.3000000000000007</v>
      </c>
      <c r="E105">
        <v>8.4</v>
      </c>
      <c r="F105" s="5">
        <v>21.8</v>
      </c>
      <c r="G105">
        <v>18</v>
      </c>
      <c r="H105" s="6">
        <v>0.90899061736857889</v>
      </c>
      <c r="I105" s="6">
        <f t="shared" si="10"/>
        <v>9.100938263142111E-2</v>
      </c>
      <c r="J105" s="6">
        <v>0.86932268520796097</v>
      </c>
      <c r="K105" s="6">
        <f t="shared" si="18"/>
        <v>0.13067731479203903</v>
      </c>
      <c r="L105">
        <f t="shared" si="14"/>
        <v>8.4819084443682797</v>
      </c>
      <c r="M105">
        <f t="shared" si="12"/>
        <v>18.496573796209749</v>
      </c>
      <c r="N105">
        <f t="shared" si="15"/>
        <v>7.4274176884245575</v>
      </c>
      <c r="O105" s="2">
        <f t="shared" si="16"/>
        <v>2.363515834538954</v>
      </c>
      <c r="P105">
        <f t="shared" si="17"/>
        <v>15.540366290026844</v>
      </c>
      <c r="Q105">
        <f t="shared" si="13"/>
        <v>6.013497599747466</v>
      </c>
      <c r="R105">
        <f t="shared" si="13"/>
        <v>10.065776682232212</v>
      </c>
    </row>
    <row r="106" spans="1:18" x14ac:dyDescent="0.3">
      <c r="A106" t="str">
        <f t="shared" si="9"/>
        <v/>
      </c>
      <c r="B106" t="s">
        <v>110</v>
      </c>
      <c r="C106" s="2">
        <v>2.9971304041620961</v>
      </c>
      <c r="D106" s="5">
        <v>11</v>
      </c>
      <c r="E106">
        <v>11.9</v>
      </c>
      <c r="F106" s="5">
        <v>13.5</v>
      </c>
      <c r="G106">
        <v>16</v>
      </c>
      <c r="H106" s="6">
        <v>0.90885391625799972</v>
      </c>
      <c r="I106" s="6">
        <f t="shared" si="10"/>
        <v>9.1146083742000283E-2</v>
      </c>
      <c r="J106" s="6">
        <v>0.86932268520796097</v>
      </c>
      <c r="K106" s="6">
        <f t="shared" si="18"/>
        <v>0.13067731479203903</v>
      </c>
      <c r="L106">
        <f t="shared" si="14"/>
        <v>11.817968524632201</v>
      </c>
      <c r="M106">
        <f t="shared" si="12"/>
        <v>15.673306713019903</v>
      </c>
      <c r="N106">
        <f t="shared" si="15"/>
        <v>8.3364628714599647</v>
      </c>
      <c r="O106" s="2">
        <f t="shared" si="16"/>
        <v>2.0437454951744094</v>
      </c>
      <c r="P106">
        <f t="shared" si="17"/>
        <v>15.843745046271243</v>
      </c>
      <c r="Q106">
        <f t="shared" si="13"/>
        <v>6.013497599747466</v>
      </c>
      <c r="R106">
        <f t="shared" si="13"/>
        <v>10.065776682232212</v>
      </c>
    </row>
    <row r="107" spans="1:18" x14ac:dyDescent="0.3">
      <c r="A107" t="str">
        <f t="shared" si="9"/>
        <v>2017</v>
      </c>
      <c r="B107" t="s">
        <v>111</v>
      </c>
      <c r="C107" s="2">
        <v>-1.4961773543176293</v>
      </c>
      <c r="D107" s="5">
        <v>10.1</v>
      </c>
      <c r="E107">
        <v>7.4</v>
      </c>
      <c r="F107" s="5">
        <v>23.2</v>
      </c>
      <c r="G107">
        <v>15.5</v>
      </c>
      <c r="H107" s="6">
        <v>0.90864479986315427</v>
      </c>
      <c r="I107" s="6">
        <f t="shared" si="10"/>
        <v>9.1355200136845727E-2</v>
      </c>
      <c r="J107" s="6">
        <v>0.86608499023560181</v>
      </c>
      <c r="K107" s="6">
        <f t="shared" si="18"/>
        <v>0.13391500976439819</v>
      </c>
      <c r="L107">
        <f t="shared" si="14"/>
        <v>7.6466590403694834</v>
      </c>
      <c r="M107">
        <f t="shared" si="12"/>
        <v>16.531145575185867</v>
      </c>
      <c r="N107">
        <f t="shared" si="15"/>
        <v>9.3155120031233221</v>
      </c>
      <c r="O107" s="2">
        <f t="shared" si="16"/>
        <v>1.2553763993371974</v>
      </c>
      <c r="P107">
        <f t="shared" si="17"/>
        <v>16.900342028138507</v>
      </c>
      <c r="Q107">
        <f t="shared" si="13"/>
        <v>6.013497599747466</v>
      </c>
      <c r="R107">
        <f t="shared" si="13"/>
        <v>10.065776682232212</v>
      </c>
    </row>
    <row r="108" spans="1:18" x14ac:dyDescent="0.3">
      <c r="A108" t="str">
        <f t="shared" si="9"/>
        <v/>
      </c>
      <c r="B108" t="s">
        <v>112</v>
      </c>
      <c r="C108" s="2">
        <v>1.3441193551278152</v>
      </c>
      <c r="D108" s="5">
        <v>10.1</v>
      </c>
      <c r="E108">
        <v>3.9</v>
      </c>
      <c r="F108" s="5">
        <v>20.9</v>
      </c>
      <c r="G108">
        <v>14.5</v>
      </c>
      <c r="H108" s="6">
        <v>0.90856423442551237</v>
      </c>
      <c r="I108" s="6">
        <f t="shared" si="10"/>
        <v>9.1435765574487626E-2</v>
      </c>
      <c r="J108" s="6">
        <v>0.86608499023560181</v>
      </c>
      <c r="K108" s="6">
        <f t="shared" si="18"/>
        <v>0.13391500976439819</v>
      </c>
      <c r="L108">
        <f t="shared" si="14"/>
        <v>4.466901746561823</v>
      </c>
      <c r="M108">
        <f t="shared" si="12"/>
        <v>15.357056062492148</v>
      </c>
      <c r="N108">
        <f t="shared" si="15"/>
        <v>7.9771764371878362</v>
      </c>
      <c r="O108" s="2">
        <f t="shared" si="16"/>
        <v>0.94835746832409396</v>
      </c>
      <c r="P108">
        <f t="shared" si="17"/>
        <v>15.853836116899307</v>
      </c>
      <c r="Q108">
        <f t="shared" si="13"/>
        <v>6.013497599747466</v>
      </c>
      <c r="R108">
        <f t="shared" si="13"/>
        <v>10.065776682232212</v>
      </c>
    </row>
    <row r="109" spans="1:18" x14ac:dyDescent="0.3">
      <c r="A109" t="str">
        <f t="shared" si="9"/>
        <v/>
      </c>
      <c r="B109" t="s">
        <v>113</v>
      </c>
      <c r="C109" s="2">
        <v>1.9536781030385253</v>
      </c>
      <c r="D109" s="5">
        <v>14.8</v>
      </c>
      <c r="E109">
        <v>3.4</v>
      </c>
      <c r="F109" s="5">
        <v>19.3</v>
      </c>
      <c r="G109">
        <v>15.2</v>
      </c>
      <c r="H109" s="6">
        <v>0.90848787978969592</v>
      </c>
      <c r="I109" s="6">
        <f t="shared" si="10"/>
        <v>9.1512120210304082E-2</v>
      </c>
      <c r="J109" s="6">
        <v>0.86608499023560181</v>
      </c>
      <c r="K109" s="6">
        <f t="shared" si="18"/>
        <v>0.13391500976439819</v>
      </c>
      <c r="L109">
        <f t="shared" si="14"/>
        <v>4.4432381703974668</v>
      </c>
      <c r="M109">
        <f t="shared" si="12"/>
        <v>15.749051540034031</v>
      </c>
      <c r="N109">
        <f t="shared" si="15"/>
        <v>5.5189329857762575</v>
      </c>
      <c r="O109" s="2">
        <f t="shared" si="16"/>
        <v>0.60054003461623706</v>
      </c>
      <c r="P109">
        <f t="shared" si="17"/>
        <v>15.879084392570682</v>
      </c>
      <c r="Q109">
        <f t="shared" si="13"/>
        <v>6.013497599747466</v>
      </c>
      <c r="R109">
        <f t="shared" si="13"/>
        <v>10.065776682232212</v>
      </c>
    </row>
    <row r="110" spans="1:18" x14ac:dyDescent="0.3">
      <c r="A110" t="str">
        <f t="shared" si="9"/>
        <v/>
      </c>
      <c r="B110" t="s">
        <v>114</v>
      </c>
      <c r="C110" s="2">
        <v>3.0226246939279333</v>
      </c>
      <c r="D110" s="5">
        <v>16.5</v>
      </c>
      <c r="E110">
        <v>8.5</v>
      </c>
      <c r="F110" s="5">
        <v>25.8</v>
      </c>
      <c r="G110">
        <v>19.2</v>
      </c>
      <c r="H110" s="6">
        <v>0.90855824241264171</v>
      </c>
      <c r="I110" s="6">
        <f t="shared" si="10"/>
        <v>9.1441757587358286E-2</v>
      </c>
      <c r="J110" s="6">
        <v>0.86176989951921323</v>
      </c>
      <c r="K110" s="6">
        <f t="shared" si="18"/>
        <v>0.13823010048078677</v>
      </c>
      <c r="L110">
        <f t="shared" si="14"/>
        <v>9.2315340606988663</v>
      </c>
      <c r="M110">
        <f t="shared" si="12"/>
        <v>20.112318663173191</v>
      </c>
      <c r="N110">
        <f t="shared" si="15"/>
        <v>6.0472246592193857</v>
      </c>
      <c r="O110" s="2">
        <f t="shared" si="16"/>
        <v>2.1068073840314248</v>
      </c>
      <c r="P110">
        <f t="shared" si="17"/>
        <v>17.072808755233122</v>
      </c>
      <c r="Q110">
        <f t="shared" si="13"/>
        <v>6.013497599747466</v>
      </c>
      <c r="R110">
        <f t="shared" si="13"/>
        <v>10.065776682232212</v>
      </c>
    </row>
    <row r="111" spans="1:18" x14ac:dyDescent="0.3">
      <c r="A111" t="str">
        <f t="shared" si="9"/>
        <v/>
      </c>
      <c r="B111" t="s">
        <v>115</v>
      </c>
      <c r="C111" s="2">
        <v>2.4414655385107897</v>
      </c>
      <c r="D111" s="5">
        <v>6.8</v>
      </c>
      <c r="E111">
        <v>10.4</v>
      </c>
      <c r="F111" s="5">
        <v>18</v>
      </c>
      <c r="G111">
        <v>25.3</v>
      </c>
      <c r="H111" s="6">
        <v>0.90851547399052657</v>
      </c>
      <c r="I111" s="6">
        <f t="shared" si="10"/>
        <v>9.1484526009473432E-2</v>
      </c>
      <c r="J111" s="6">
        <v>0.86176989951921323</v>
      </c>
      <c r="K111" s="6">
        <f t="shared" si="18"/>
        <v>0.13823010048078677</v>
      </c>
      <c r="L111">
        <f t="shared" si="14"/>
        <v>10.070655706365896</v>
      </c>
      <c r="M111">
        <f t="shared" si="12"/>
        <v>24.290920266490257</v>
      </c>
      <c r="N111">
        <f t="shared" si="15"/>
        <v>7.9151426458207439</v>
      </c>
      <c r="O111" s="2">
        <f t="shared" si="16"/>
        <v>2.4725894451590826</v>
      </c>
      <c r="P111">
        <f t="shared" si="17"/>
        <v>20.050763489899158</v>
      </c>
      <c r="Q111">
        <f t="shared" si="13"/>
        <v>6.013497599747466</v>
      </c>
      <c r="R111">
        <f t="shared" si="13"/>
        <v>10.065776682232212</v>
      </c>
    </row>
    <row r="112" spans="1:18" x14ac:dyDescent="0.3">
      <c r="A112" t="str">
        <f t="shared" si="9"/>
        <v/>
      </c>
      <c r="B112" t="s">
        <v>116</v>
      </c>
      <c r="C112" s="2">
        <v>2.5007709838897219</v>
      </c>
      <c r="D112" s="5">
        <v>21</v>
      </c>
      <c r="E112">
        <v>15.9</v>
      </c>
      <c r="F112" s="5">
        <v>33.9</v>
      </c>
      <c r="G112">
        <v>25.3</v>
      </c>
      <c r="H112" s="6">
        <v>0.90840988800237343</v>
      </c>
      <c r="I112" s="6">
        <f t="shared" si="10"/>
        <v>9.1590111997626567E-2</v>
      </c>
      <c r="J112" s="6">
        <v>0.86176989951921323</v>
      </c>
      <c r="K112" s="6">
        <f t="shared" si="18"/>
        <v>0.13823010048078677</v>
      </c>
      <c r="L112">
        <f t="shared" si="14"/>
        <v>16.367109571187896</v>
      </c>
      <c r="M112">
        <f t="shared" si="12"/>
        <v>26.488778864134765</v>
      </c>
      <c r="N112">
        <f t="shared" si="15"/>
        <v>11.889766446084218</v>
      </c>
      <c r="O112" s="2">
        <f t="shared" si="16"/>
        <v>2.6549537387761482</v>
      </c>
      <c r="P112">
        <f t="shared" si="17"/>
        <v>23.630672597932733</v>
      </c>
      <c r="Q112">
        <f t="shared" si="13"/>
        <v>6.013497599747466</v>
      </c>
      <c r="R112">
        <f t="shared" si="13"/>
        <v>10.065776682232212</v>
      </c>
    </row>
    <row r="113" spans="1:18" x14ac:dyDescent="0.3">
      <c r="A113" t="str">
        <f t="shared" si="9"/>
        <v/>
      </c>
      <c r="B113" t="s">
        <v>117</v>
      </c>
      <c r="C113" s="2">
        <v>0.93857699595862876</v>
      </c>
      <c r="D113" s="5">
        <v>16.899999999999999</v>
      </c>
      <c r="E113">
        <v>7</v>
      </c>
      <c r="F113" s="5">
        <v>19.5</v>
      </c>
      <c r="G113">
        <v>14.7</v>
      </c>
      <c r="H113" s="6">
        <v>0.90853219937378349</v>
      </c>
      <c r="I113" s="6">
        <f t="shared" si="10"/>
        <v>9.1467800626216511E-2</v>
      </c>
      <c r="J113" s="6">
        <v>0.85470398165784478</v>
      </c>
      <c r="K113" s="6">
        <f t="shared" si="18"/>
        <v>0.14529601834215522</v>
      </c>
      <c r="L113">
        <f t="shared" si="14"/>
        <v>7.9055312261995434</v>
      </c>
      <c r="M113">
        <f t="shared" si="12"/>
        <v>15.397420888042344</v>
      </c>
      <c r="N113">
        <f t="shared" si="15"/>
        <v>11.447765501251112</v>
      </c>
      <c r="O113" s="2">
        <f t="shared" si="16"/>
        <v>1.9602711727863802</v>
      </c>
      <c r="P113">
        <f t="shared" si="17"/>
        <v>22.059040006222457</v>
      </c>
      <c r="Q113">
        <f t="shared" si="13"/>
        <v>6.013497599747466</v>
      </c>
      <c r="R113">
        <f t="shared" si="13"/>
        <v>10.065776682232212</v>
      </c>
    </row>
    <row r="114" spans="1:18" x14ac:dyDescent="0.3">
      <c r="A114" t="str">
        <f t="shared" si="9"/>
        <v/>
      </c>
      <c r="B114" t="s">
        <v>118</v>
      </c>
      <c r="C114" s="2">
        <v>4.2438756227754837</v>
      </c>
      <c r="D114" s="5">
        <v>20.6</v>
      </c>
      <c r="E114">
        <v>12.3</v>
      </c>
      <c r="F114" s="5">
        <v>29.7</v>
      </c>
      <c r="G114">
        <v>13.8</v>
      </c>
      <c r="H114" s="6">
        <v>0.90845322982152654</v>
      </c>
      <c r="I114" s="6">
        <f t="shared" si="10"/>
        <v>9.1546770178473458E-2</v>
      </c>
      <c r="J114" s="6">
        <v>0.85470398165784478</v>
      </c>
      <c r="K114" s="6">
        <f t="shared" si="18"/>
        <v>0.14529601834215522</v>
      </c>
      <c r="L114">
        <f t="shared" si="14"/>
        <v>13.059838192481331</v>
      </c>
      <c r="M114">
        <f t="shared" si="12"/>
        <v>16.110206691640268</v>
      </c>
      <c r="N114">
        <f t="shared" si="15"/>
        <v>12.444159663289589</v>
      </c>
      <c r="O114" s="2">
        <f t="shared" si="16"/>
        <v>2.5610745342079446</v>
      </c>
      <c r="P114">
        <f t="shared" si="17"/>
        <v>19.332135481272459</v>
      </c>
      <c r="Q114">
        <f t="shared" si="13"/>
        <v>6.013497599747466</v>
      </c>
      <c r="R114">
        <f t="shared" si="13"/>
        <v>10.065776682232212</v>
      </c>
    </row>
    <row r="115" spans="1:18" x14ac:dyDescent="0.3">
      <c r="A115" t="str">
        <f t="shared" si="9"/>
        <v/>
      </c>
      <c r="B115" t="s">
        <v>119</v>
      </c>
      <c r="C115" s="2">
        <v>4.2083081812051448</v>
      </c>
      <c r="D115" s="5">
        <v>12.7</v>
      </c>
      <c r="E115">
        <v>16</v>
      </c>
      <c r="F115" s="5">
        <v>14</v>
      </c>
      <c r="G115">
        <v>19.5</v>
      </c>
      <c r="H115" s="6">
        <v>0.90843626806833111</v>
      </c>
      <c r="I115" s="6">
        <f t="shared" si="10"/>
        <v>9.156373193166889E-2</v>
      </c>
      <c r="J115" s="6">
        <v>0.85470398165784478</v>
      </c>
      <c r="K115" s="6">
        <f t="shared" si="18"/>
        <v>0.14529601834215522</v>
      </c>
      <c r="L115">
        <f t="shared" si="14"/>
        <v>15.697839684625492</v>
      </c>
      <c r="M115">
        <f t="shared" si="12"/>
        <v>18.700871899118148</v>
      </c>
      <c r="N115">
        <f t="shared" si="15"/>
        <v>12.221069701102124</v>
      </c>
      <c r="O115" s="2">
        <f t="shared" si="16"/>
        <v>3.1302535999797527</v>
      </c>
      <c r="P115">
        <f t="shared" si="17"/>
        <v>16.736166492933588</v>
      </c>
      <c r="Q115">
        <f t="shared" si="13"/>
        <v>6.013497599747466</v>
      </c>
      <c r="R115">
        <f t="shared" si="13"/>
        <v>10.065776682232212</v>
      </c>
    </row>
    <row r="116" spans="1:18" x14ac:dyDescent="0.3">
      <c r="A116" t="str">
        <f t="shared" si="9"/>
        <v/>
      </c>
      <c r="B116" t="s">
        <v>120</v>
      </c>
      <c r="C116" s="2">
        <v>1.1247930814099805</v>
      </c>
      <c r="D116" s="5">
        <v>19</v>
      </c>
      <c r="E116">
        <v>15.9</v>
      </c>
      <c r="F116" s="5">
        <v>24.3</v>
      </c>
      <c r="G116">
        <v>15</v>
      </c>
      <c r="H116" s="6">
        <v>0.90826487951427548</v>
      </c>
      <c r="I116" s="6">
        <f t="shared" si="10"/>
        <v>9.1735120485724519E-2</v>
      </c>
      <c r="J116" s="6">
        <v>0.85435904302969101</v>
      </c>
      <c r="K116" s="6">
        <f t="shared" si="18"/>
        <v>0.14564095697030899</v>
      </c>
      <c r="L116">
        <f t="shared" si="14"/>
        <v>16.184378873505747</v>
      </c>
      <c r="M116">
        <f t="shared" si="12"/>
        <v>16.354460899823874</v>
      </c>
      <c r="N116">
        <f t="shared" si="15"/>
        <v>14.980685583537522</v>
      </c>
      <c r="O116" s="2">
        <f t="shared" si="16"/>
        <v>3.1923256284635357</v>
      </c>
      <c r="P116">
        <f t="shared" si="17"/>
        <v>17.055179830194096</v>
      </c>
      <c r="Q116">
        <f t="shared" si="13"/>
        <v>6.013497599747466</v>
      </c>
      <c r="R116">
        <f t="shared" si="13"/>
        <v>10.065776682232212</v>
      </c>
    </row>
    <row r="117" spans="1:18" x14ac:dyDescent="0.3">
      <c r="A117" t="str">
        <f t="shared" si="9"/>
        <v/>
      </c>
      <c r="B117" t="s">
        <v>121</v>
      </c>
      <c r="C117" s="2">
        <v>3.6824952878632855</v>
      </c>
      <c r="D117" s="5">
        <v>24.5</v>
      </c>
      <c r="E117">
        <v>17.8</v>
      </c>
      <c r="F117" s="5">
        <v>33.9</v>
      </c>
      <c r="G117">
        <v>24.4</v>
      </c>
      <c r="H117" s="6">
        <v>0.90810386346979377</v>
      </c>
      <c r="I117" s="6">
        <f t="shared" si="10"/>
        <v>9.1896136530206229E-2</v>
      </c>
      <c r="J117" s="6">
        <v>0.85435904302969101</v>
      </c>
      <c r="K117" s="6">
        <f t="shared" si="18"/>
        <v>0.14564095697030899</v>
      </c>
      <c r="L117">
        <f t="shared" si="14"/>
        <v>18.415704114752383</v>
      </c>
      <c r="M117">
        <f t="shared" si="12"/>
        <v>25.783589091217934</v>
      </c>
      <c r="N117">
        <f t="shared" si="15"/>
        <v>16.765974224294542</v>
      </c>
      <c r="O117" s="2">
        <f t="shared" si="16"/>
        <v>3.00519885015947</v>
      </c>
      <c r="P117">
        <f t="shared" si="17"/>
        <v>20.279640630053319</v>
      </c>
      <c r="Q117">
        <f t="shared" si="13"/>
        <v>6.013497599747466</v>
      </c>
      <c r="R117">
        <f t="shared" si="13"/>
        <v>10.065776682232212</v>
      </c>
    </row>
    <row r="118" spans="1:18" x14ac:dyDescent="0.3">
      <c r="A118" t="str">
        <f t="shared" si="9"/>
        <v/>
      </c>
      <c r="B118" t="s">
        <v>122</v>
      </c>
      <c r="C118" s="2">
        <v>3.9320855069938876</v>
      </c>
      <c r="D118" s="5">
        <v>25.3</v>
      </c>
      <c r="E118">
        <v>14.4</v>
      </c>
      <c r="F118" s="5">
        <v>23.6</v>
      </c>
      <c r="G118">
        <v>19.399999999999999</v>
      </c>
      <c r="H118" s="6">
        <v>0.90801022804362574</v>
      </c>
      <c r="I118" s="6">
        <f t="shared" si="10"/>
        <v>9.1989771956374256E-2</v>
      </c>
      <c r="J118" s="6">
        <v>0.85435904302969101</v>
      </c>
      <c r="K118" s="6">
        <f t="shared" si="18"/>
        <v>0.14564095697030899</v>
      </c>
      <c r="L118">
        <f t="shared" si="14"/>
        <v>15.402688514324481</v>
      </c>
      <c r="M118">
        <f t="shared" si="12"/>
        <v>20.011692019275298</v>
      </c>
      <c r="N118">
        <f t="shared" si="15"/>
        <v>16.667590500860872</v>
      </c>
      <c r="O118" s="2">
        <f t="shared" si="16"/>
        <v>2.9131246254223844</v>
      </c>
      <c r="P118">
        <f t="shared" si="17"/>
        <v>20.716580670105703</v>
      </c>
      <c r="Q118">
        <f t="shared" si="13"/>
        <v>6.013497599747466</v>
      </c>
      <c r="R118">
        <f t="shared" si="13"/>
        <v>10.065776682232212</v>
      </c>
    </row>
    <row r="119" spans="1:18" x14ac:dyDescent="0.3">
      <c r="A119" t="str">
        <f t="shared" si="9"/>
        <v>2018</v>
      </c>
      <c r="B119" t="s">
        <v>123</v>
      </c>
      <c r="C119" s="2">
        <v>1.8455332097096599</v>
      </c>
      <c r="D119" s="5">
        <v>28.2</v>
      </c>
      <c r="E119">
        <v>12.3</v>
      </c>
      <c r="F119" s="5">
        <v>29.5</v>
      </c>
      <c r="G119">
        <v>24.6</v>
      </c>
      <c r="H119" s="6">
        <v>0.90779025905008026</v>
      </c>
      <c r="I119" s="6">
        <f t="shared" si="10"/>
        <v>9.2209740949919738E-2</v>
      </c>
      <c r="J119" s="6">
        <v>0.8553982910829333</v>
      </c>
      <c r="K119" s="6">
        <f t="shared" si="18"/>
        <v>0.1446017089170667</v>
      </c>
      <c r="L119">
        <f t="shared" si="14"/>
        <v>13.766134881103724</v>
      </c>
      <c r="M119">
        <f t="shared" si="12"/>
        <v>25.308548373693629</v>
      </c>
      <c r="N119">
        <f t="shared" si="15"/>
        <v>15.861509170060197</v>
      </c>
      <c r="O119" s="2">
        <f t="shared" si="16"/>
        <v>3.1533713348556112</v>
      </c>
      <c r="P119">
        <f t="shared" si="17"/>
        <v>23.701276494728955</v>
      </c>
      <c r="Q119">
        <f t="shared" si="13"/>
        <v>6.013497599747466</v>
      </c>
      <c r="R119">
        <f t="shared" si="13"/>
        <v>10.065776682232212</v>
      </c>
    </row>
    <row r="120" spans="1:18" x14ac:dyDescent="0.3">
      <c r="A120" t="str">
        <f t="shared" si="9"/>
        <v/>
      </c>
      <c r="B120" t="s">
        <v>124</v>
      </c>
      <c r="C120" s="2">
        <v>3.4913961618732392</v>
      </c>
      <c r="D120" s="5">
        <v>29.7</v>
      </c>
      <c r="E120">
        <v>11.2</v>
      </c>
      <c r="F120" s="5">
        <v>29.3</v>
      </c>
      <c r="G120">
        <v>21.3</v>
      </c>
      <c r="H120" s="6">
        <v>0.90777576853526221</v>
      </c>
      <c r="I120" s="6">
        <f t="shared" si="10"/>
        <v>9.2224231464737794E-2</v>
      </c>
      <c r="J120" s="6">
        <v>0.8553982910829333</v>
      </c>
      <c r="K120" s="6">
        <f t="shared" si="18"/>
        <v>0.1446017089170667</v>
      </c>
      <c r="L120">
        <f t="shared" si="14"/>
        <v>12.906148282097648</v>
      </c>
      <c r="M120">
        <f t="shared" si="12"/>
        <v>22.456813671336533</v>
      </c>
      <c r="N120">
        <f t="shared" si="15"/>
        <v>14.024990559175285</v>
      </c>
      <c r="O120" s="2">
        <f t="shared" si="16"/>
        <v>3.0896716261922621</v>
      </c>
      <c r="P120">
        <f t="shared" si="17"/>
        <v>22.592351354768486</v>
      </c>
      <c r="Q120">
        <f t="shared" si="13"/>
        <v>6.013497599747466</v>
      </c>
      <c r="R120">
        <f t="shared" si="13"/>
        <v>10.065776682232212</v>
      </c>
    </row>
    <row r="121" spans="1:18" x14ac:dyDescent="0.3">
      <c r="A121" t="str">
        <f t="shared" si="9"/>
        <v/>
      </c>
      <c r="B121" t="s">
        <v>125</v>
      </c>
      <c r="C121" s="2">
        <v>1.0686621245256989</v>
      </c>
      <c r="D121" s="5">
        <v>15.9</v>
      </c>
      <c r="E121">
        <v>14.3</v>
      </c>
      <c r="F121" s="5">
        <v>22.2</v>
      </c>
      <c r="G121">
        <v>26.3</v>
      </c>
      <c r="H121" s="6">
        <v>0.90758884091663905</v>
      </c>
      <c r="I121" s="6">
        <f t="shared" si="10"/>
        <v>9.241115908336095E-2</v>
      </c>
      <c r="J121" s="6">
        <v>0.8553982910829333</v>
      </c>
      <c r="K121" s="6">
        <f t="shared" si="18"/>
        <v>0.1446017089170667</v>
      </c>
      <c r="L121">
        <f t="shared" si="14"/>
        <v>14.447857854533378</v>
      </c>
      <c r="M121">
        <f t="shared" si="12"/>
        <v>25.707132993440027</v>
      </c>
      <c r="N121">
        <f t="shared" si="15"/>
        <v>13.706713672578251</v>
      </c>
      <c r="O121" s="2">
        <f t="shared" si="16"/>
        <v>2.1351971653695325</v>
      </c>
      <c r="P121">
        <f t="shared" si="17"/>
        <v>24.490831679490061</v>
      </c>
      <c r="Q121">
        <f t="shared" si="13"/>
        <v>6.013497599747466</v>
      </c>
      <c r="R121">
        <f t="shared" si="13"/>
        <v>10.065776682232212</v>
      </c>
    </row>
    <row r="122" spans="1:18" x14ac:dyDescent="0.3">
      <c r="A122" t="str">
        <f t="shared" si="9"/>
        <v/>
      </c>
      <c r="B122" t="s">
        <v>126</v>
      </c>
      <c r="C122" s="2">
        <v>1.7790829071951952</v>
      </c>
      <c r="D122" s="5">
        <v>23</v>
      </c>
      <c r="E122">
        <v>13.8</v>
      </c>
      <c r="F122" s="5">
        <v>16.3</v>
      </c>
      <c r="G122">
        <v>18.3</v>
      </c>
      <c r="H122" s="6">
        <v>0.90739187608072147</v>
      </c>
      <c r="I122" s="6">
        <f t="shared" si="10"/>
        <v>9.2608123919278529E-2</v>
      </c>
      <c r="J122" s="6">
        <v>0.8579206681293311</v>
      </c>
      <c r="K122" s="6">
        <f t="shared" si="18"/>
        <v>0.1420793318706689</v>
      </c>
      <c r="L122">
        <f t="shared" si="14"/>
        <v>14.651994740057361</v>
      </c>
      <c r="M122">
        <f t="shared" si="12"/>
        <v>18.015841336258664</v>
      </c>
      <c r="N122">
        <f t="shared" si="15"/>
        <v>14.002000292229463</v>
      </c>
      <c r="O122" s="2">
        <f t="shared" si="16"/>
        <v>2.1130470645313779</v>
      </c>
      <c r="P122">
        <f t="shared" si="17"/>
        <v>22.059929333678408</v>
      </c>
      <c r="Q122">
        <f t="shared" si="13"/>
        <v>6.013497599747466</v>
      </c>
      <c r="R122">
        <f t="shared" si="13"/>
        <v>10.065776682232212</v>
      </c>
    </row>
    <row r="123" spans="1:18" x14ac:dyDescent="0.3">
      <c r="A123" t="str">
        <f t="shared" si="9"/>
        <v/>
      </c>
      <c r="B123" t="s">
        <v>127</v>
      </c>
      <c r="C123" s="2">
        <v>2.1701417927698863</v>
      </c>
      <c r="D123" s="5">
        <v>15.3</v>
      </c>
      <c r="E123">
        <v>9.1999999999999993</v>
      </c>
      <c r="F123" s="5">
        <v>9.1</v>
      </c>
      <c r="G123">
        <v>21.3</v>
      </c>
      <c r="H123" s="6">
        <v>0.90722641099630763</v>
      </c>
      <c r="I123" s="6">
        <f t="shared" si="10"/>
        <v>9.2773589003692369E-2</v>
      </c>
      <c r="J123" s="6">
        <v>0.8579206681293311</v>
      </c>
      <c r="K123" s="6">
        <f t="shared" si="18"/>
        <v>0.1420793318706689</v>
      </c>
      <c r="L123">
        <f t="shared" si="14"/>
        <v>9.7659188929225245</v>
      </c>
      <c r="M123">
        <f t="shared" si="12"/>
        <v>19.566632151177838</v>
      </c>
      <c r="N123">
        <f t="shared" si="15"/>
        <v>12.955257162504422</v>
      </c>
      <c r="O123" s="2">
        <f t="shared" si="16"/>
        <v>1.6726289414969269</v>
      </c>
      <c r="P123">
        <f t="shared" si="17"/>
        <v>21.09653549362551</v>
      </c>
      <c r="Q123">
        <f t="shared" si="13"/>
        <v>6.013497599747466</v>
      </c>
      <c r="R123">
        <f t="shared" si="13"/>
        <v>10.065776682232212</v>
      </c>
    </row>
    <row r="124" spans="1:18" x14ac:dyDescent="0.3">
      <c r="A124" t="str">
        <f t="shared" si="9"/>
        <v/>
      </c>
      <c r="B124" t="s">
        <v>128</v>
      </c>
      <c r="C124" s="2">
        <v>2.3748789894713962</v>
      </c>
      <c r="D124" s="5">
        <v>9.4</v>
      </c>
      <c r="E124">
        <v>10.7</v>
      </c>
      <c r="F124" s="5">
        <v>5.4</v>
      </c>
      <c r="G124">
        <v>9.4</v>
      </c>
      <c r="H124" s="6">
        <v>0.90732100090841528</v>
      </c>
      <c r="I124" s="6">
        <f t="shared" si="10"/>
        <v>9.2678999091584724E-2</v>
      </c>
      <c r="J124" s="6">
        <v>0.8579206681293311</v>
      </c>
      <c r="K124" s="6">
        <f t="shared" si="18"/>
        <v>0.1420793318706689</v>
      </c>
      <c r="L124">
        <f t="shared" si="14"/>
        <v>10.579517301180939</v>
      </c>
      <c r="M124">
        <f t="shared" si="12"/>
        <v>8.8316826725173261</v>
      </c>
      <c r="N124">
        <f t="shared" si="15"/>
        <v>11.665810311386942</v>
      </c>
      <c r="O124" s="2">
        <f t="shared" si="16"/>
        <v>2.1080345631454924</v>
      </c>
      <c r="P124">
        <f t="shared" si="17"/>
        <v>15.471385386651276</v>
      </c>
      <c r="Q124">
        <f t="shared" si="13"/>
        <v>6.013497599747466</v>
      </c>
      <c r="R124">
        <f t="shared" si="13"/>
        <v>10.065776682232212</v>
      </c>
    </row>
    <row r="125" spans="1:18" x14ac:dyDescent="0.3">
      <c r="A125" t="str">
        <f t="shared" si="9"/>
        <v/>
      </c>
      <c r="B125" t="s">
        <v>129</v>
      </c>
      <c r="C125" s="2">
        <v>1.8018393558274948</v>
      </c>
      <c r="D125" s="5">
        <v>5.9</v>
      </c>
      <c r="E125">
        <v>7.3</v>
      </c>
      <c r="F125" s="5">
        <v>14.7</v>
      </c>
      <c r="G125">
        <v>15.1</v>
      </c>
      <c r="H125" s="6">
        <v>0.90716838863193894</v>
      </c>
      <c r="I125" s="6">
        <f t="shared" si="10"/>
        <v>9.2831611368061062E-2</v>
      </c>
      <c r="J125" s="6">
        <v>0.86619839489635653</v>
      </c>
      <c r="K125" s="6">
        <f t="shared" si="18"/>
        <v>0.13380160510364347</v>
      </c>
      <c r="L125">
        <f t="shared" si="14"/>
        <v>7.1700357440847142</v>
      </c>
      <c r="M125">
        <f t="shared" si="12"/>
        <v>15.046479357958543</v>
      </c>
      <c r="N125">
        <f t="shared" si="15"/>
        <v>9.1718239793960592</v>
      </c>
      <c r="O125" s="2">
        <f t="shared" si="16"/>
        <v>2.1156200460229257</v>
      </c>
      <c r="P125">
        <f t="shared" si="17"/>
        <v>14.481598060551235</v>
      </c>
      <c r="Q125">
        <f t="shared" si="13"/>
        <v>6.013497599747466</v>
      </c>
      <c r="R125">
        <f t="shared" si="13"/>
        <v>10.065776682232212</v>
      </c>
    </row>
    <row r="126" spans="1:18" x14ac:dyDescent="0.3">
      <c r="A126" t="str">
        <f t="shared" si="9"/>
        <v/>
      </c>
      <c r="B126" t="s">
        <v>130</v>
      </c>
      <c r="C126" s="2">
        <v>3.5538927618514293</v>
      </c>
      <c r="D126" s="5">
        <v>12.3</v>
      </c>
      <c r="E126">
        <v>9.6999999999999993</v>
      </c>
      <c r="F126" s="5">
        <v>9.1</v>
      </c>
      <c r="G126">
        <v>18.3</v>
      </c>
      <c r="H126" s="6">
        <v>0.90725155933701207</v>
      </c>
      <c r="I126" s="6">
        <f t="shared" si="10"/>
        <v>9.274844066298793E-2</v>
      </c>
      <c r="J126" s="6">
        <v>0.86619839489635653</v>
      </c>
      <c r="K126" s="6">
        <f t="shared" si="18"/>
        <v>0.13380160510364347</v>
      </c>
      <c r="L126">
        <f t="shared" si="14"/>
        <v>9.9411459457237683</v>
      </c>
      <c r="M126">
        <f t="shared" si="12"/>
        <v>17.069025233046482</v>
      </c>
      <c r="N126">
        <f t="shared" si="15"/>
        <v>9.2302329969964738</v>
      </c>
      <c r="O126" s="2">
        <f t="shared" si="16"/>
        <v>2.5768703690501069</v>
      </c>
      <c r="P126">
        <f t="shared" si="17"/>
        <v>13.649062421174117</v>
      </c>
      <c r="Q126">
        <f t="shared" si="13"/>
        <v>6.013497599747466</v>
      </c>
      <c r="R126">
        <f t="shared" si="13"/>
        <v>10.065776682232212</v>
      </c>
    </row>
    <row r="127" spans="1:18" x14ac:dyDescent="0.3">
      <c r="A127" t="str">
        <f t="shared" si="9"/>
        <v/>
      </c>
      <c r="B127" t="s">
        <v>131</v>
      </c>
      <c r="C127" s="2">
        <v>1.410416568250783</v>
      </c>
      <c r="D127" s="5">
        <v>13.6</v>
      </c>
      <c r="E127">
        <v>12.1</v>
      </c>
      <c r="F127" s="5">
        <v>10.5</v>
      </c>
      <c r="G127">
        <v>11.3</v>
      </c>
      <c r="H127" s="6">
        <v>0.90716610705521161</v>
      </c>
      <c r="I127" s="6">
        <f t="shared" si="10"/>
        <v>9.2833892944788388E-2</v>
      </c>
      <c r="J127" s="6">
        <v>0.86619839489635653</v>
      </c>
      <c r="K127" s="6">
        <f t="shared" si="18"/>
        <v>0.13380160510364347</v>
      </c>
      <c r="L127">
        <f t="shared" si="14"/>
        <v>12.239250839417181</v>
      </c>
      <c r="M127">
        <f t="shared" si="12"/>
        <v>11.192958715917085</v>
      </c>
      <c r="N127">
        <f t="shared" si="15"/>
        <v>9.7834775097418873</v>
      </c>
      <c r="O127" s="2">
        <f t="shared" si="16"/>
        <v>2.2553828953099022</v>
      </c>
      <c r="P127">
        <f t="shared" si="17"/>
        <v>14.436154435640702</v>
      </c>
      <c r="Q127">
        <f t="shared" si="13"/>
        <v>6.013497599747466</v>
      </c>
      <c r="R127">
        <f t="shared" si="13"/>
        <v>10.065776682232212</v>
      </c>
    </row>
    <row r="128" spans="1:18" x14ac:dyDescent="0.3">
      <c r="A128" t="str">
        <f t="shared" si="9"/>
        <v/>
      </c>
      <c r="B128" t="s">
        <v>132</v>
      </c>
      <c r="C128" s="2">
        <v>2.3026856270973006</v>
      </c>
      <c r="D128" s="5">
        <v>5.2</v>
      </c>
      <c r="E128">
        <v>11.7</v>
      </c>
      <c r="F128" s="5">
        <v>11.8</v>
      </c>
      <c r="G128">
        <v>14</v>
      </c>
      <c r="H128" s="6">
        <v>0.90723951770695677</v>
      </c>
      <c r="I128" s="6">
        <f t="shared" si="10"/>
        <v>9.2760482293043234E-2</v>
      </c>
      <c r="J128" s="6">
        <v>0.87193932098494609</v>
      </c>
      <c r="K128" s="6">
        <f t="shared" si="18"/>
        <v>0.12806067901505391</v>
      </c>
      <c r="L128">
        <f t="shared" si="14"/>
        <v>11.097056865095219</v>
      </c>
      <c r="M128">
        <f t="shared" si="12"/>
        <v>13.718266506166881</v>
      </c>
      <c r="N128">
        <f t="shared" si="15"/>
        <v>11.092484550078723</v>
      </c>
      <c r="O128" s="2">
        <f t="shared" si="16"/>
        <v>2.4223316523998375</v>
      </c>
      <c r="P128">
        <f t="shared" si="17"/>
        <v>13.993416818376815</v>
      </c>
      <c r="Q128">
        <f t="shared" si="13"/>
        <v>6.013497599747466</v>
      </c>
      <c r="R128">
        <f t="shared" si="13"/>
        <v>10.065776682232212</v>
      </c>
    </row>
    <row r="129" spans="1:18" x14ac:dyDescent="0.3">
      <c r="A129" t="str">
        <f t="shared" si="9"/>
        <v/>
      </c>
      <c r="B129" t="s">
        <v>133</v>
      </c>
      <c r="C129" s="2">
        <v>2.9824854208174267</v>
      </c>
      <c r="D129" s="5">
        <v>12.7</v>
      </c>
      <c r="E129">
        <v>7.5</v>
      </c>
      <c r="F129" s="5">
        <v>4</v>
      </c>
      <c r="G129">
        <v>3.4</v>
      </c>
      <c r="H129" s="6">
        <v>0.90732130996781279</v>
      </c>
      <c r="I129" s="6">
        <f t="shared" si="10"/>
        <v>9.2678690032187205E-2</v>
      </c>
      <c r="J129" s="6">
        <v>0.87193932098494609</v>
      </c>
      <c r="K129" s="6">
        <f t="shared" si="18"/>
        <v>0.12806067901505391</v>
      </c>
      <c r="L129">
        <f t="shared" si="14"/>
        <v>7.9819291881673733</v>
      </c>
      <c r="M129">
        <f t="shared" si="12"/>
        <v>3.4768364074090323</v>
      </c>
      <c r="N129">
        <f t="shared" si="15"/>
        <v>10.439412297559924</v>
      </c>
      <c r="O129" s="2">
        <f t="shared" si="16"/>
        <v>2.2318625387218369</v>
      </c>
      <c r="P129">
        <f t="shared" si="17"/>
        <v>9.4626872098309978</v>
      </c>
      <c r="Q129">
        <f t="shared" si="13"/>
        <v>6.013497599747466</v>
      </c>
      <c r="R129">
        <f t="shared" si="13"/>
        <v>10.065776682232212</v>
      </c>
    </row>
    <row r="130" spans="1:18" x14ac:dyDescent="0.3">
      <c r="A130" t="str">
        <f t="shared" si="9"/>
        <v/>
      </c>
      <c r="B130" t="s">
        <v>134</v>
      </c>
      <c r="C130" s="2">
        <v>1.8425129242706673</v>
      </c>
      <c r="D130" s="5">
        <v>9.6999999999999993</v>
      </c>
      <c r="E130">
        <v>7.1</v>
      </c>
      <c r="F130" s="5">
        <v>9.6999999999999993</v>
      </c>
      <c r="G130">
        <v>14.3</v>
      </c>
      <c r="H130" s="6">
        <v>0.90726316218751268</v>
      </c>
      <c r="I130" s="6">
        <f t="shared" si="10"/>
        <v>9.2736837812487316E-2</v>
      </c>
      <c r="J130" s="6">
        <v>0.87193932098494609</v>
      </c>
      <c r="K130" s="6">
        <f t="shared" si="18"/>
        <v>0.12806067901505391</v>
      </c>
      <c r="L130">
        <f t="shared" si="14"/>
        <v>7.3411157783124663</v>
      </c>
      <c r="M130">
        <f t="shared" si="12"/>
        <v>13.710920876530752</v>
      </c>
      <c r="N130">
        <f t="shared" si="15"/>
        <v>8.8067006105250201</v>
      </c>
      <c r="O130" s="2">
        <f t="shared" si="16"/>
        <v>2.3758946573951314</v>
      </c>
      <c r="P130">
        <f t="shared" si="17"/>
        <v>10.302007930035556</v>
      </c>
      <c r="Q130">
        <f t="shared" si="13"/>
        <v>6.013497599747466</v>
      </c>
      <c r="R130">
        <f t="shared" si="13"/>
        <v>10.065776682232212</v>
      </c>
    </row>
    <row r="131" spans="1:18" x14ac:dyDescent="0.3">
      <c r="A131" t="str">
        <f t="shared" si="9"/>
        <v>2019</v>
      </c>
      <c r="B131" t="s">
        <v>135</v>
      </c>
      <c r="C131" s="2">
        <v>2.9205552021825065</v>
      </c>
      <c r="D131" s="5">
        <v>15.6</v>
      </c>
      <c r="E131">
        <v>8.8000000000000007</v>
      </c>
      <c r="F131" s="5">
        <v>9.6999999999999993</v>
      </c>
      <c r="G131">
        <v>20.9</v>
      </c>
      <c r="H131" s="6">
        <v>0.90735389874654082</v>
      </c>
      <c r="I131" s="6">
        <f t="shared" si="10"/>
        <v>9.2646101253459179E-2</v>
      </c>
      <c r="J131" s="6">
        <v>0.87585705381259094</v>
      </c>
      <c r="K131" s="6">
        <f t="shared" si="18"/>
        <v>0.12414294618740906</v>
      </c>
      <c r="L131">
        <f t="shared" si="14"/>
        <v>9.4299934885235235</v>
      </c>
      <c r="M131">
        <f t="shared" si="12"/>
        <v>19.509599002701016</v>
      </c>
      <c r="N131">
        <f t="shared" si="15"/>
        <v>8.2510128183344538</v>
      </c>
      <c r="O131" s="2">
        <f t="shared" si="16"/>
        <v>2.5818511824235335</v>
      </c>
      <c r="P131">
        <f t="shared" si="17"/>
        <v>12.232452095546932</v>
      </c>
      <c r="Q131">
        <f t="shared" si="13"/>
        <v>6.013497599747466</v>
      </c>
      <c r="R131">
        <f t="shared" si="13"/>
        <v>10.065776682232212</v>
      </c>
    </row>
    <row r="132" spans="1:18" x14ac:dyDescent="0.3">
      <c r="A132" t="str">
        <f t="shared" si="9"/>
        <v/>
      </c>
      <c r="B132" t="s">
        <v>136</v>
      </c>
      <c r="C132" s="2">
        <v>2.7797352024176325</v>
      </c>
      <c r="D132" s="5">
        <v>5.6</v>
      </c>
      <c r="E132">
        <v>9.9</v>
      </c>
      <c r="F132" s="5">
        <v>19.3</v>
      </c>
      <c r="G132">
        <v>7.6</v>
      </c>
      <c r="H132" s="6">
        <v>0.90750459330240685</v>
      </c>
      <c r="I132" s="6">
        <f t="shared" si="10"/>
        <v>9.2495406697593152E-2</v>
      </c>
      <c r="J132" s="6">
        <v>0.87585705381259094</v>
      </c>
      <c r="K132" s="6">
        <f t="shared" si="18"/>
        <v>0.12414294618740906</v>
      </c>
      <c r="L132">
        <f>(D132*I132)+(E132*H132)</f>
        <v>9.50226975120035</v>
      </c>
      <c r="M132">
        <f t="shared" si="12"/>
        <v>9.0524724703926864</v>
      </c>
      <c r="N132">
        <f>AVERAGE(L130:L132)</f>
        <v>8.757793006012113</v>
      </c>
      <c r="O132" s="2">
        <f t="shared" si="16"/>
        <v>2.5142677762902688</v>
      </c>
      <c r="P132">
        <f t="shared" si="17"/>
        <v>14.090997449874818</v>
      </c>
      <c r="Q132">
        <f t="shared" si="13"/>
        <v>6.013497599747466</v>
      </c>
      <c r="R132">
        <f t="shared" si="13"/>
        <v>10.065776682232212</v>
      </c>
    </row>
    <row r="133" spans="1:18" x14ac:dyDescent="0.3">
      <c r="A133" t="str">
        <f t="shared" si="9"/>
        <v/>
      </c>
      <c r="B133" t="s">
        <v>137</v>
      </c>
      <c r="C133" s="2">
        <v>1.2280152605835593</v>
      </c>
      <c r="D133" s="5">
        <v>17.8</v>
      </c>
      <c r="E133">
        <v>6.8</v>
      </c>
      <c r="F133" s="5">
        <v>13.7</v>
      </c>
      <c r="G133">
        <v>12.8</v>
      </c>
      <c r="H133" s="6">
        <v>0.90758329869945564</v>
      </c>
      <c r="I133" s="6">
        <f t="shared" si="10"/>
        <v>9.2416701300544357E-2</v>
      </c>
      <c r="J133" s="6">
        <v>0.87585705381259094</v>
      </c>
      <c r="K133" s="6">
        <f t="shared" si="18"/>
        <v>0.12414294618740906</v>
      </c>
      <c r="L133">
        <f t="shared" si="14"/>
        <v>7.8165837143059882</v>
      </c>
      <c r="M133">
        <f t="shared" si="12"/>
        <v>12.911728651568668</v>
      </c>
      <c r="N133">
        <f t="shared" si="15"/>
        <v>8.9162823180099533</v>
      </c>
      <c r="O133" s="2">
        <f t="shared" si="16"/>
        <v>2.3094352217278993</v>
      </c>
      <c r="P133">
        <f t="shared" si="17"/>
        <v>13.824600041554122</v>
      </c>
      <c r="Q133">
        <f t="shared" si="13"/>
        <v>6.013497599747466</v>
      </c>
      <c r="R133">
        <f t="shared" si="13"/>
        <v>10.065776682232212</v>
      </c>
    </row>
    <row r="134" spans="1:18" x14ac:dyDescent="0.3">
      <c r="A134" t="str">
        <f t="shared" ref="A134:A197" si="19">IF(RIGHT(B134,1)="7",LEFT(B134,4),"")</f>
        <v/>
      </c>
      <c r="B134" t="s">
        <v>138</v>
      </c>
      <c r="C134" s="2">
        <v>0.17757310509163293</v>
      </c>
      <c r="D134" s="5">
        <v>10.7</v>
      </c>
      <c r="E134">
        <v>10</v>
      </c>
      <c r="F134" s="5">
        <v>3.5</v>
      </c>
      <c r="G134">
        <v>15.8</v>
      </c>
      <c r="H134" s="6">
        <v>0.90803794004985716</v>
      </c>
      <c r="I134" s="6">
        <f t="shared" ref="I134:I197" si="20">1-H134</f>
        <v>9.1962059950142838E-2</v>
      </c>
      <c r="J134" s="6">
        <v>0.87953602772917738</v>
      </c>
      <c r="K134" s="6">
        <f t="shared" si="18"/>
        <v>0.12046397227082262</v>
      </c>
      <c r="L134">
        <f t="shared" si="14"/>
        <v>10.064373441965101</v>
      </c>
      <c r="M134">
        <f t="shared" ref="M134:M196" si="21">(F134*K134)+(G134*J134)</f>
        <v>14.318293141068882</v>
      </c>
      <c r="N134">
        <f t="shared" si="15"/>
        <v>9.1277423024904802</v>
      </c>
      <c r="O134" s="2">
        <f t="shared" si="16"/>
        <v>1.3951078560309416</v>
      </c>
      <c r="P134">
        <f t="shared" si="17"/>
        <v>12.09416475434341</v>
      </c>
      <c r="Q134">
        <f t="shared" ref="Q134:R197" si="22">AVERAGE(L$5:L$196)</f>
        <v>6.013497599747466</v>
      </c>
      <c r="R134">
        <f t="shared" si="22"/>
        <v>10.065776682232212</v>
      </c>
    </row>
    <row r="135" spans="1:18" x14ac:dyDescent="0.3">
      <c r="A135" t="str">
        <f t="shared" si="19"/>
        <v/>
      </c>
      <c r="B135" t="s">
        <v>139</v>
      </c>
      <c r="C135" s="2">
        <v>3.1764256015064829</v>
      </c>
      <c r="D135" s="5">
        <v>0.2</v>
      </c>
      <c r="E135">
        <v>7.6</v>
      </c>
      <c r="F135" s="5">
        <v>-1.5</v>
      </c>
      <c r="G135">
        <v>13.1</v>
      </c>
      <c r="H135" s="6">
        <v>0.907963439882846</v>
      </c>
      <c r="I135" s="6">
        <f t="shared" si="20"/>
        <v>9.2036560117153998E-2</v>
      </c>
      <c r="J135" s="6">
        <v>0.87953602772917738</v>
      </c>
      <c r="K135" s="6">
        <f t="shared" si="18"/>
        <v>0.12046397227082262</v>
      </c>
      <c r="L135">
        <f t="shared" ref="L135:L196" si="23">(D135*I135)+(E135*H135)</f>
        <v>6.9189294551330605</v>
      </c>
      <c r="M135">
        <f t="shared" si="21"/>
        <v>11.341226004845989</v>
      </c>
      <c r="N135">
        <f t="shared" si="15"/>
        <v>8.2666288704680486</v>
      </c>
      <c r="O135" s="2">
        <f t="shared" si="16"/>
        <v>1.5273379890605583</v>
      </c>
      <c r="P135">
        <f t="shared" si="17"/>
        <v>12.857082599161179</v>
      </c>
      <c r="Q135">
        <f t="shared" si="22"/>
        <v>6.013497599747466</v>
      </c>
      <c r="R135">
        <f t="shared" si="22"/>
        <v>10.065776682232212</v>
      </c>
    </row>
    <row r="136" spans="1:18" x14ac:dyDescent="0.3">
      <c r="A136" t="str">
        <f t="shared" si="19"/>
        <v/>
      </c>
      <c r="B136" t="s">
        <v>140</v>
      </c>
      <c r="C136" s="2">
        <v>0.64685176024876778</v>
      </c>
      <c r="D136" s="5">
        <v>4.8</v>
      </c>
      <c r="E136">
        <v>6.6</v>
      </c>
      <c r="F136" s="5">
        <v>2.1</v>
      </c>
      <c r="G136">
        <v>18.600000000000001</v>
      </c>
      <c r="H136" s="6">
        <v>0.90809480088383965</v>
      </c>
      <c r="I136" s="6">
        <f t="shared" si="20"/>
        <v>9.1905199116160352E-2</v>
      </c>
      <c r="J136" s="6">
        <v>0.87953602772917738</v>
      </c>
      <c r="K136" s="6">
        <f t="shared" si="18"/>
        <v>0.12046397227082262</v>
      </c>
      <c r="L136">
        <f t="shared" si="23"/>
        <v>6.434570641590911</v>
      </c>
      <c r="M136">
        <f t="shared" si="21"/>
        <v>16.612344457531428</v>
      </c>
      <c r="N136">
        <f t="shared" ref="N136:N195" si="24">AVERAGE(L134:L136)</f>
        <v>7.805957846229691</v>
      </c>
      <c r="O136" s="2">
        <f t="shared" ref="O136:O195" si="25">AVERAGE(C134:C136)</f>
        <v>1.3336168222822946</v>
      </c>
      <c r="P136">
        <f t="shared" ref="P136:P197" si="26">AVERAGE(M134:M136)</f>
        <v>14.090621201148766</v>
      </c>
      <c r="Q136">
        <f t="shared" si="22"/>
        <v>6.013497599747466</v>
      </c>
      <c r="R136">
        <f t="shared" si="22"/>
        <v>10.065776682232212</v>
      </c>
    </row>
    <row r="137" spans="1:18" x14ac:dyDescent="0.3">
      <c r="A137" t="str">
        <f t="shared" si="19"/>
        <v/>
      </c>
      <c r="B137" t="s">
        <v>141</v>
      </c>
      <c r="C137" s="2">
        <v>3.5858974558553802</v>
      </c>
      <c r="D137" s="5">
        <v>1.4</v>
      </c>
      <c r="E137">
        <v>9.1</v>
      </c>
      <c r="F137" s="5">
        <v>12.2</v>
      </c>
      <c r="G137">
        <v>20.6</v>
      </c>
      <c r="H137" s="6">
        <v>0.90830195517789902</v>
      </c>
      <c r="I137" s="6">
        <f t="shared" si="20"/>
        <v>9.1698044822100977E-2</v>
      </c>
      <c r="J137" s="6">
        <v>0.88301656355577618</v>
      </c>
      <c r="K137" s="6">
        <f t="shared" si="18"/>
        <v>0.11698343644422382</v>
      </c>
      <c r="L137">
        <f t="shared" si="23"/>
        <v>8.3939250548698219</v>
      </c>
      <c r="M137">
        <f t="shared" si="21"/>
        <v>19.617339133868523</v>
      </c>
      <c r="N137">
        <f t="shared" si="24"/>
        <v>7.249141717197932</v>
      </c>
      <c r="O137" s="2">
        <f t="shared" si="25"/>
        <v>2.4697249392035436</v>
      </c>
      <c r="P137">
        <f t="shared" si="26"/>
        <v>15.856969865415314</v>
      </c>
      <c r="Q137">
        <f t="shared" si="22"/>
        <v>6.013497599747466</v>
      </c>
      <c r="R137">
        <f t="shared" si="22"/>
        <v>10.065776682232212</v>
      </c>
    </row>
    <row r="138" spans="1:18" x14ac:dyDescent="0.3">
      <c r="A138" t="str">
        <f t="shared" si="19"/>
        <v/>
      </c>
      <c r="B138" t="s">
        <v>142</v>
      </c>
      <c r="C138" s="2">
        <v>1.5270554663936009</v>
      </c>
      <c r="D138" s="5">
        <v>-1.5</v>
      </c>
      <c r="E138">
        <v>6.7</v>
      </c>
      <c r="F138" s="5">
        <v>16.600000000000001</v>
      </c>
      <c r="G138">
        <v>14.2</v>
      </c>
      <c r="H138" s="6">
        <v>0.90847662141779795</v>
      </c>
      <c r="I138" s="6">
        <f t="shared" si="20"/>
        <v>9.1523378582202053E-2</v>
      </c>
      <c r="J138" s="6">
        <v>0.88301656355577618</v>
      </c>
      <c r="K138" s="6">
        <f t="shared" si="18"/>
        <v>0.11698343644422382</v>
      </c>
      <c r="L138">
        <f t="shared" si="23"/>
        <v>5.949508295625944</v>
      </c>
      <c r="M138">
        <f t="shared" si="21"/>
        <v>14.480760247466138</v>
      </c>
      <c r="N138">
        <f t="shared" si="24"/>
        <v>6.9260013306955592</v>
      </c>
      <c r="O138" s="2">
        <f t="shared" si="25"/>
        <v>1.9199348941659162</v>
      </c>
      <c r="P138">
        <f t="shared" si="26"/>
        <v>16.903481279622028</v>
      </c>
      <c r="Q138">
        <f t="shared" si="22"/>
        <v>6.013497599747466</v>
      </c>
      <c r="R138">
        <f t="shared" si="22"/>
        <v>10.065776682232212</v>
      </c>
    </row>
    <row r="139" spans="1:18" x14ac:dyDescent="0.3">
      <c r="A139" t="str">
        <f t="shared" si="19"/>
        <v/>
      </c>
      <c r="B139" t="s">
        <v>143</v>
      </c>
      <c r="C139" s="2">
        <v>-5.6771102526263606</v>
      </c>
      <c r="D139" s="5">
        <v>-23.1</v>
      </c>
      <c r="E139">
        <v>-22.4</v>
      </c>
      <c r="F139" s="5">
        <v>-35</v>
      </c>
      <c r="G139">
        <v>-66.8</v>
      </c>
      <c r="H139" s="6">
        <v>0.90806154841579556</v>
      </c>
      <c r="I139" s="6">
        <f t="shared" si="20"/>
        <v>9.1938451584204439E-2</v>
      </c>
      <c r="J139" s="6">
        <v>0.88301656355577618</v>
      </c>
      <c r="K139" s="6">
        <f t="shared" si="18"/>
        <v>0.11698343644422382</v>
      </c>
      <c r="L139">
        <f t="shared" si="23"/>
        <v>-22.46435691610894</v>
      </c>
      <c r="M139">
        <f t="shared" si="21"/>
        <v>-63.079926721073676</v>
      </c>
      <c r="N139">
        <f t="shared" si="24"/>
        <v>-2.7069745218710586</v>
      </c>
      <c r="O139" s="2">
        <f t="shared" si="25"/>
        <v>-0.1880524434591265</v>
      </c>
      <c r="P139">
        <f t="shared" si="26"/>
        <v>-9.6606091132463376</v>
      </c>
      <c r="Q139">
        <f t="shared" si="22"/>
        <v>6.013497599747466</v>
      </c>
      <c r="R139">
        <f t="shared" si="22"/>
        <v>10.065776682232212</v>
      </c>
    </row>
    <row r="140" spans="1:18" x14ac:dyDescent="0.3">
      <c r="A140" t="str">
        <f t="shared" si="19"/>
        <v/>
      </c>
      <c r="B140" t="s">
        <v>144</v>
      </c>
      <c r="C140" s="2">
        <v>-74.329032281685926</v>
      </c>
      <c r="D140" s="5">
        <v>-22.5</v>
      </c>
      <c r="E140">
        <v>-34.6</v>
      </c>
      <c r="F140" s="5">
        <v>-55.5</v>
      </c>
      <c r="G140">
        <v>-65.400000000000006</v>
      </c>
      <c r="H140" s="6">
        <v>0.90108859293572674</v>
      </c>
      <c r="I140" s="6">
        <f t="shared" si="20"/>
        <v>9.891140706427326E-2</v>
      </c>
      <c r="J140" s="6">
        <v>0.88344750337693212</v>
      </c>
      <c r="K140" s="6">
        <f t="shared" si="18"/>
        <v>0.11655249662306788</v>
      </c>
      <c r="L140">
        <f t="shared" si="23"/>
        <v>-33.403171974522294</v>
      </c>
      <c r="M140">
        <f t="shared" si="21"/>
        <v>-64.246130283431626</v>
      </c>
      <c r="N140">
        <f t="shared" si="24"/>
        <v>-16.639340198335095</v>
      </c>
      <c r="O140" s="2">
        <f t="shared" si="25"/>
        <v>-26.159695689306229</v>
      </c>
      <c r="P140">
        <f t="shared" si="26"/>
        <v>-37.615098919013057</v>
      </c>
      <c r="Q140">
        <f t="shared" si="22"/>
        <v>6.013497599747466</v>
      </c>
      <c r="R140">
        <f t="shared" si="22"/>
        <v>10.065776682232212</v>
      </c>
    </row>
    <row r="141" spans="1:18" x14ac:dyDescent="0.3">
      <c r="A141" t="str">
        <f t="shared" si="19"/>
        <v/>
      </c>
      <c r="B141" t="s">
        <v>145</v>
      </c>
      <c r="C141" s="2">
        <v>27.966144954618912</v>
      </c>
      <c r="D141" s="5">
        <v>-10.199999999999999</v>
      </c>
      <c r="E141">
        <v>-9.6999999999999993</v>
      </c>
      <c r="F141" s="5">
        <v>-27.4</v>
      </c>
      <c r="G141">
        <v>-27</v>
      </c>
      <c r="H141" s="6">
        <v>0.90390481317005333</v>
      </c>
      <c r="I141" s="6">
        <f t="shared" si="20"/>
        <v>9.6095186829946666E-2</v>
      </c>
      <c r="J141" s="6">
        <v>0.88344750337693212</v>
      </c>
      <c r="K141" s="6">
        <f t="shared" ref="K141:K197" si="27">1-J141</f>
        <v>0.11655249662306788</v>
      </c>
      <c r="L141">
        <f t="shared" si="23"/>
        <v>-9.7480475934149737</v>
      </c>
      <c r="M141">
        <f t="shared" si="21"/>
        <v>-27.046620998649225</v>
      </c>
      <c r="N141">
        <f t="shared" si="24"/>
        <v>-21.871858828015405</v>
      </c>
      <c r="O141" s="2">
        <f t="shared" si="25"/>
        <v>-17.346665859897794</v>
      </c>
      <c r="P141">
        <f t="shared" si="26"/>
        <v>-51.457559334384847</v>
      </c>
      <c r="Q141">
        <f t="shared" si="22"/>
        <v>6.013497599747466</v>
      </c>
      <c r="R141">
        <f t="shared" si="22"/>
        <v>10.065776682232212</v>
      </c>
    </row>
    <row r="142" spans="1:18" x14ac:dyDescent="0.3">
      <c r="A142" t="str">
        <f t="shared" si="19"/>
        <v/>
      </c>
      <c r="B142" t="s">
        <v>146</v>
      </c>
      <c r="C142" s="2">
        <v>26.005089493273161</v>
      </c>
      <c r="D142" s="5">
        <v>0.2</v>
      </c>
      <c r="E142">
        <v>-1.4</v>
      </c>
      <c r="F142" s="5">
        <v>15.3</v>
      </c>
      <c r="G142">
        <v>7.4</v>
      </c>
      <c r="H142" s="6">
        <v>0.90623192044449785</v>
      </c>
      <c r="I142" s="6">
        <f t="shared" si="20"/>
        <v>9.3768079555502148E-2</v>
      </c>
      <c r="J142" s="6">
        <v>0.88344750337693212</v>
      </c>
      <c r="K142" s="6">
        <f t="shared" si="27"/>
        <v>0.11655249662306788</v>
      </c>
      <c r="L142">
        <f t="shared" si="23"/>
        <v>-1.2499710727111966</v>
      </c>
      <c r="M142">
        <f t="shared" si="21"/>
        <v>8.3207647233222364</v>
      </c>
      <c r="N142">
        <f t="shared" si="24"/>
        <v>-14.800396880216155</v>
      </c>
      <c r="O142" s="2">
        <f t="shared" si="25"/>
        <v>-6.7859326112646174</v>
      </c>
      <c r="P142">
        <f t="shared" si="26"/>
        <v>-27.657328852919534</v>
      </c>
      <c r="Q142">
        <f t="shared" si="22"/>
        <v>6.013497599747466</v>
      </c>
      <c r="R142">
        <f t="shared" si="22"/>
        <v>10.065776682232212</v>
      </c>
    </row>
    <row r="143" spans="1:18" x14ac:dyDescent="0.3">
      <c r="A143" t="str">
        <f t="shared" si="19"/>
        <v>2020</v>
      </c>
      <c r="B143" t="s">
        <v>147</v>
      </c>
      <c r="C143" s="2">
        <v>2.3051494123210725</v>
      </c>
      <c r="D143" s="5">
        <v>3.9</v>
      </c>
      <c r="E143">
        <v>-6.5</v>
      </c>
      <c r="F143" s="5">
        <v>17.899999999999999</v>
      </c>
      <c r="G143">
        <v>-7.9</v>
      </c>
      <c r="H143" s="6">
        <v>0.90687710400909372</v>
      </c>
      <c r="I143" s="6">
        <f t="shared" si="20"/>
        <v>9.3122895990906285E-2</v>
      </c>
      <c r="J143" s="6">
        <v>0.88556711449550596</v>
      </c>
      <c r="K143" s="6">
        <f t="shared" si="27"/>
        <v>0.11443288550449404</v>
      </c>
      <c r="L143">
        <f t="shared" si="23"/>
        <v>-5.5315218816945748</v>
      </c>
      <c r="M143">
        <f t="shared" si="21"/>
        <v>-4.9476315539840545</v>
      </c>
      <c r="N143">
        <f t="shared" si="24"/>
        <v>-5.5098468492735817</v>
      </c>
      <c r="O143" s="2">
        <f t="shared" si="25"/>
        <v>18.758794620071047</v>
      </c>
      <c r="P143">
        <f t="shared" si="26"/>
        <v>-7.8911626097703476</v>
      </c>
      <c r="Q143">
        <f t="shared" si="22"/>
        <v>6.013497599747466</v>
      </c>
      <c r="R143">
        <f t="shared" si="22"/>
        <v>10.065776682232212</v>
      </c>
    </row>
    <row r="144" spans="1:18" x14ac:dyDescent="0.3">
      <c r="A144" t="str">
        <f t="shared" si="19"/>
        <v/>
      </c>
      <c r="B144" t="s">
        <v>148</v>
      </c>
      <c r="C144" s="2">
        <v>8.5187609232477932</v>
      </c>
      <c r="D144" s="5">
        <v>12.3</v>
      </c>
      <c r="E144">
        <v>0</v>
      </c>
      <c r="F144" s="5">
        <v>15.6</v>
      </c>
      <c r="G144">
        <v>2.7</v>
      </c>
      <c r="H144" s="6">
        <v>0.9074533959420038</v>
      </c>
      <c r="I144" s="6">
        <f t="shared" si="20"/>
        <v>9.2546604057996196E-2</v>
      </c>
      <c r="J144" s="6">
        <v>0.88556711449550596</v>
      </c>
      <c r="K144" s="6">
        <f t="shared" si="27"/>
        <v>0.11443288550449404</v>
      </c>
      <c r="L144">
        <f t="shared" si="23"/>
        <v>1.1383232299133532</v>
      </c>
      <c r="M144">
        <f t="shared" si="21"/>
        <v>4.1761842230079731</v>
      </c>
      <c r="N144">
        <f t="shared" si="24"/>
        <v>-1.8810565748308061</v>
      </c>
      <c r="O144" s="2">
        <f t="shared" si="25"/>
        <v>12.276333276280676</v>
      </c>
      <c r="P144">
        <f t="shared" si="26"/>
        <v>2.5164391307820515</v>
      </c>
      <c r="Q144">
        <f t="shared" si="22"/>
        <v>6.013497599747466</v>
      </c>
      <c r="R144">
        <f t="shared" si="22"/>
        <v>10.065776682232212</v>
      </c>
    </row>
    <row r="145" spans="1:18" x14ac:dyDescent="0.3">
      <c r="A145" t="str">
        <f t="shared" si="19"/>
        <v/>
      </c>
      <c r="B145" t="s">
        <v>149</v>
      </c>
      <c r="C145" s="2">
        <v>7.0977438422153094</v>
      </c>
      <c r="D145" s="5">
        <v>15.4</v>
      </c>
      <c r="E145">
        <v>3.4</v>
      </c>
      <c r="F145" s="5">
        <v>24.1</v>
      </c>
      <c r="G145">
        <v>15.2</v>
      </c>
      <c r="H145" s="6">
        <v>0.9080920691916532</v>
      </c>
      <c r="I145" s="6">
        <f t="shared" si="20"/>
        <v>9.1907930808346805E-2</v>
      </c>
      <c r="J145" s="6">
        <v>0.88556711449550596</v>
      </c>
      <c r="K145" s="6">
        <f t="shared" si="27"/>
        <v>0.11443288550449404</v>
      </c>
      <c r="L145">
        <f t="shared" si="23"/>
        <v>4.502895169700162</v>
      </c>
      <c r="M145">
        <f t="shared" si="21"/>
        <v>16.218452680989998</v>
      </c>
      <c r="N145">
        <f t="shared" si="24"/>
        <v>3.6565505972980063E-2</v>
      </c>
      <c r="O145" s="2">
        <f t="shared" si="25"/>
        <v>5.9738847259280581</v>
      </c>
      <c r="P145">
        <f t="shared" si="26"/>
        <v>5.1490017833379724</v>
      </c>
      <c r="Q145">
        <f t="shared" si="22"/>
        <v>6.013497599747466</v>
      </c>
      <c r="R145">
        <f t="shared" si="22"/>
        <v>10.065776682232212</v>
      </c>
    </row>
    <row r="146" spans="1:18" x14ac:dyDescent="0.3">
      <c r="A146" t="str">
        <f t="shared" si="19"/>
        <v/>
      </c>
      <c r="B146" t="s">
        <v>150</v>
      </c>
      <c r="C146" s="2">
        <v>8.9616077296037275</v>
      </c>
      <c r="D146" s="5">
        <v>9.8000000000000007</v>
      </c>
      <c r="E146">
        <v>1.5</v>
      </c>
      <c r="F146" s="5">
        <v>26.2</v>
      </c>
      <c r="G146">
        <v>8.3000000000000007</v>
      </c>
      <c r="H146" s="6">
        <v>0.90893733664817999</v>
      </c>
      <c r="I146" s="6">
        <f t="shared" si="20"/>
        <v>9.1062663351820006E-2</v>
      </c>
      <c r="J146" s="6">
        <v>0.8837429815343042</v>
      </c>
      <c r="K146" s="6">
        <f t="shared" si="27"/>
        <v>0.1162570184656958</v>
      </c>
      <c r="L146">
        <f t="shared" si="23"/>
        <v>2.2558201058201064</v>
      </c>
      <c r="M146">
        <f t="shared" si="21"/>
        <v>10.381000630535954</v>
      </c>
      <c r="N146">
        <f t="shared" si="24"/>
        <v>2.6323461684778739</v>
      </c>
      <c r="O146" s="2">
        <f t="shared" si="25"/>
        <v>8.1927041650222758</v>
      </c>
      <c r="P146">
        <f t="shared" si="26"/>
        <v>10.258545844844642</v>
      </c>
      <c r="Q146">
        <f t="shared" si="22"/>
        <v>6.013497599747466</v>
      </c>
      <c r="R146">
        <f t="shared" si="22"/>
        <v>10.065776682232212</v>
      </c>
    </row>
    <row r="147" spans="1:18" x14ac:dyDescent="0.3">
      <c r="A147" t="str">
        <f t="shared" si="19"/>
        <v/>
      </c>
      <c r="B147" t="s">
        <v>151</v>
      </c>
      <c r="C147" s="2">
        <v>3.5800758092338736</v>
      </c>
      <c r="D147" s="5">
        <v>12.9</v>
      </c>
      <c r="E147">
        <v>1.5</v>
      </c>
      <c r="F147" s="5">
        <v>9.1</v>
      </c>
      <c r="G147">
        <v>0.9</v>
      </c>
      <c r="H147" s="6">
        <v>0.90920237617064459</v>
      </c>
      <c r="I147" s="6">
        <f t="shared" si="20"/>
        <v>9.0797623829355412E-2</v>
      </c>
      <c r="J147" s="6">
        <v>0.8837429815343042</v>
      </c>
      <c r="K147" s="6">
        <f t="shared" si="27"/>
        <v>0.1162570184656958</v>
      </c>
      <c r="L147">
        <f t="shared" si="23"/>
        <v>2.5350929116546519</v>
      </c>
      <c r="M147">
        <f t="shared" si="21"/>
        <v>1.8533075514187056</v>
      </c>
      <c r="N147">
        <f t="shared" si="24"/>
        <v>3.0979360623916405</v>
      </c>
      <c r="O147" s="2">
        <f t="shared" si="25"/>
        <v>6.5464757936843041</v>
      </c>
      <c r="P147">
        <f t="shared" si="26"/>
        <v>9.4842536209815531</v>
      </c>
      <c r="Q147">
        <f t="shared" si="22"/>
        <v>6.013497599747466</v>
      </c>
      <c r="R147">
        <f t="shared" si="22"/>
        <v>10.065776682232212</v>
      </c>
    </row>
    <row r="148" spans="1:18" x14ac:dyDescent="0.3">
      <c r="A148" t="str">
        <f t="shared" si="19"/>
        <v/>
      </c>
      <c r="B148" t="s">
        <v>152</v>
      </c>
      <c r="C148" s="2">
        <v>5.6474369462942375</v>
      </c>
      <c r="D148" s="5">
        <v>20.9</v>
      </c>
      <c r="E148">
        <v>6.5</v>
      </c>
      <c r="F148" s="5">
        <v>26.1</v>
      </c>
      <c r="G148">
        <v>6.2</v>
      </c>
      <c r="H148" s="6">
        <v>0.90936056969148726</v>
      </c>
      <c r="I148" s="6">
        <f t="shared" si="20"/>
        <v>9.0639430308512736E-2</v>
      </c>
      <c r="J148" s="6">
        <v>0.8837429815343042</v>
      </c>
      <c r="K148" s="6">
        <f t="shared" si="27"/>
        <v>0.1162570184656958</v>
      </c>
      <c r="L148">
        <f t="shared" si="23"/>
        <v>7.8052077964425823</v>
      </c>
      <c r="M148">
        <f t="shared" si="21"/>
        <v>8.5135146674673479</v>
      </c>
      <c r="N148">
        <f t="shared" si="24"/>
        <v>4.1987069379724469</v>
      </c>
      <c r="O148" s="2">
        <f t="shared" si="25"/>
        <v>6.0630401617106129</v>
      </c>
      <c r="P148">
        <f t="shared" si="26"/>
        <v>6.9159409498073359</v>
      </c>
      <c r="Q148">
        <f t="shared" si="22"/>
        <v>6.013497599747466</v>
      </c>
      <c r="R148">
        <f t="shared" si="22"/>
        <v>10.065776682232212</v>
      </c>
    </row>
    <row r="149" spans="1:18" x14ac:dyDescent="0.3">
      <c r="A149" t="str">
        <f t="shared" si="19"/>
        <v/>
      </c>
      <c r="B149" t="s">
        <v>153</v>
      </c>
      <c r="C149" s="2">
        <v>4.1669070704344335</v>
      </c>
      <c r="D149" s="5">
        <v>16.899999999999999</v>
      </c>
      <c r="E149">
        <v>1.5</v>
      </c>
      <c r="F149" s="5">
        <v>5.6</v>
      </c>
      <c r="G149">
        <v>1.7</v>
      </c>
      <c r="H149" s="6">
        <v>0.90966525223950967</v>
      </c>
      <c r="I149" s="6">
        <f t="shared" si="20"/>
        <v>9.033474776049033E-2</v>
      </c>
      <c r="J149" s="6">
        <v>0.88439668070812016</v>
      </c>
      <c r="K149" s="6">
        <f t="shared" si="27"/>
        <v>0.11560331929187984</v>
      </c>
      <c r="L149">
        <f t="shared" si="23"/>
        <v>2.8911551155115509</v>
      </c>
      <c r="M149">
        <f t="shared" si="21"/>
        <v>2.1508529452383316</v>
      </c>
      <c r="N149">
        <f t="shared" si="24"/>
        <v>4.4104852745362626</v>
      </c>
      <c r="O149" s="2">
        <f t="shared" si="25"/>
        <v>4.4648066086541816</v>
      </c>
      <c r="P149">
        <f t="shared" si="26"/>
        <v>4.1725583880414616</v>
      </c>
      <c r="Q149">
        <f t="shared" si="22"/>
        <v>6.013497599747466</v>
      </c>
      <c r="R149">
        <f t="shared" si="22"/>
        <v>10.065776682232212</v>
      </c>
    </row>
    <row r="150" spans="1:18" x14ac:dyDescent="0.3">
      <c r="A150" t="str">
        <f t="shared" si="19"/>
        <v/>
      </c>
      <c r="B150" t="s">
        <v>154</v>
      </c>
      <c r="C150" s="2">
        <v>-3.4902449688670623</v>
      </c>
      <c r="D150" s="5">
        <v>12.8</v>
      </c>
      <c r="E150">
        <v>2.4</v>
      </c>
      <c r="F150" s="5">
        <v>20.8</v>
      </c>
      <c r="G150">
        <v>2.4</v>
      </c>
      <c r="H150" s="6">
        <v>0.90949779365412897</v>
      </c>
      <c r="I150" s="6">
        <f t="shared" si="20"/>
        <v>9.0502206345871028E-2</v>
      </c>
      <c r="J150" s="6">
        <v>0.88439668070812016</v>
      </c>
      <c r="K150" s="6">
        <f t="shared" si="27"/>
        <v>0.11560331929187984</v>
      </c>
      <c r="L150">
        <f t="shared" si="23"/>
        <v>3.3412229459970586</v>
      </c>
      <c r="M150">
        <f t="shared" si="21"/>
        <v>4.5271010749705889</v>
      </c>
      <c r="N150">
        <f t="shared" si="24"/>
        <v>4.67919528598373</v>
      </c>
      <c r="O150" s="2">
        <f t="shared" si="25"/>
        <v>2.10803301595387</v>
      </c>
      <c r="P150">
        <f t="shared" si="26"/>
        <v>5.0638228958920886</v>
      </c>
      <c r="Q150">
        <f t="shared" si="22"/>
        <v>6.013497599747466</v>
      </c>
      <c r="R150">
        <f t="shared" si="22"/>
        <v>10.065776682232212</v>
      </c>
    </row>
    <row r="151" spans="1:18" x14ac:dyDescent="0.3">
      <c r="A151" t="str">
        <f t="shared" si="19"/>
        <v/>
      </c>
      <c r="B151" t="s">
        <v>155</v>
      </c>
      <c r="C151" s="2">
        <v>14.012691837145773</v>
      </c>
      <c r="D151" s="5">
        <v>18.8</v>
      </c>
      <c r="E151">
        <v>13.6</v>
      </c>
      <c r="F151" s="5">
        <v>48.6</v>
      </c>
      <c r="G151">
        <v>21.4</v>
      </c>
      <c r="H151" s="6">
        <v>0.90985716658362392</v>
      </c>
      <c r="I151" s="6">
        <f t="shared" si="20"/>
        <v>9.0142833416376078E-2</v>
      </c>
      <c r="J151" s="6">
        <v>0.88439668070812016</v>
      </c>
      <c r="K151" s="6">
        <f t="shared" si="27"/>
        <v>0.11560331929187984</v>
      </c>
      <c r="L151">
        <f t="shared" si="23"/>
        <v>14.068742733765156</v>
      </c>
      <c r="M151">
        <f t="shared" si="21"/>
        <v>24.544410284739129</v>
      </c>
      <c r="N151">
        <f t="shared" si="24"/>
        <v>6.7670402650912544</v>
      </c>
      <c r="O151" s="2">
        <f t="shared" si="25"/>
        <v>4.8964513129043814</v>
      </c>
      <c r="P151">
        <f t="shared" si="26"/>
        <v>10.407454768316017</v>
      </c>
      <c r="Q151">
        <f t="shared" si="22"/>
        <v>6.013497599747466</v>
      </c>
      <c r="R151">
        <f t="shared" si="22"/>
        <v>10.065776682232212</v>
      </c>
    </row>
    <row r="152" spans="1:18" x14ac:dyDescent="0.3">
      <c r="A152" t="str">
        <f t="shared" si="19"/>
        <v/>
      </c>
      <c r="B152" t="s">
        <v>156</v>
      </c>
      <c r="C152" s="2">
        <v>5.7845277740618428</v>
      </c>
      <c r="D152" s="5">
        <v>31.8</v>
      </c>
      <c r="E152">
        <v>16.8</v>
      </c>
      <c r="F152" s="5">
        <v>33.1</v>
      </c>
      <c r="G152">
        <v>26.4</v>
      </c>
      <c r="H152" s="6">
        <v>0.91050008272667105</v>
      </c>
      <c r="I152" s="6">
        <f t="shared" si="20"/>
        <v>8.9499917273328955E-2</v>
      </c>
      <c r="J152" s="6">
        <v>0.88421571672196886</v>
      </c>
      <c r="K152" s="6">
        <f t="shared" si="27"/>
        <v>0.11578428327803114</v>
      </c>
      <c r="L152">
        <f t="shared" si="23"/>
        <v>18.142498759099936</v>
      </c>
      <c r="M152">
        <f t="shared" si="21"/>
        <v>27.175754697962805</v>
      </c>
      <c r="N152">
        <f t="shared" si="24"/>
        <v>11.850821479620718</v>
      </c>
      <c r="O152" s="2">
        <f t="shared" si="25"/>
        <v>5.435658214113519</v>
      </c>
      <c r="P152">
        <f t="shared" si="26"/>
        <v>18.74908868589084</v>
      </c>
      <c r="Q152">
        <f t="shared" si="22"/>
        <v>6.013497599747466</v>
      </c>
      <c r="R152">
        <f t="shared" si="22"/>
        <v>10.065776682232212</v>
      </c>
    </row>
    <row r="153" spans="1:18" x14ac:dyDescent="0.3">
      <c r="A153" t="str">
        <f t="shared" si="19"/>
        <v/>
      </c>
      <c r="B153" t="s">
        <v>157</v>
      </c>
      <c r="C153" s="2">
        <v>5.6739784995758047</v>
      </c>
      <c r="D153" s="5">
        <v>23</v>
      </c>
      <c r="E153">
        <v>13.4</v>
      </c>
      <c r="F153" s="5">
        <v>14.3</v>
      </c>
      <c r="G153">
        <v>24.2</v>
      </c>
      <c r="H153" s="6">
        <v>0.91086087680184114</v>
      </c>
      <c r="I153" s="6">
        <f t="shared" si="20"/>
        <v>8.9139123198158865E-2</v>
      </c>
      <c r="J153" s="6">
        <v>0.88421571672196886</v>
      </c>
      <c r="K153" s="6">
        <f t="shared" si="27"/>
        <v>0.11578428327803114</v>
      </c>
      <c r="L153">
        <f t="shared" si="23"/>
        <v>14.255735582702325</v>
      </c>
      <c r="M153">
        <f t="shared" si="21"/>
        <v>23.053735595547494</v>
      </c>
      <c r="N153">
        <f t="shared" si="24"/>
        <v>15.488992358522472</v>
      </c>
      <c r="O153" s="2">
        <f t="shared" si="25"/>
        <v>8.4903993702611391</v>
      </c>
      <c r="P153">
        <f t="shared" si="26"/>
        <v>24.924633526083142</v>
      </c>
      <c r="Q153">
        <f t="shared" si="22"/>
        <v>6.013497599747466</v>
      </c>
      <c r="R153">
        <f t="shared" si="22"/>
        <v>10.065776682232212</v>
      </c>
    </row>
    <row r="154" spans="1:18" x14ac:dyDescent="0.3">
      <c r="A154" t="str">
        <f t="shared" si="19"/>
        <v/>
      </c>
      <c r="B154" t="s">
        <v>158</v>
      </c>
      <c r="C154" s="2">
        <v>5.8578735205216281</v>
      </c>
      <c r="D154" s="5">
        <v>23.9</v>
      </c>
      <c r="E154">
        <v>11</v>
      </c>
      <c r="F154" s="5">
        <v>29.7</v>
      </c>
      <c r="G154">
        <v>17.5</v>
      </c>
      <c r="H154" s="6">
        <v>0.91103511637403023</v>
      </c>
      <c r="I154" s="6">
        <f t="shared" si="20"/>
        <v>8.8964883625969771E-2</v>
      </c>
      <c r="J154" s="6">
        <v>0.88421571672196886</v>
      </c>
      <c r="K154" s="6">
        <f t="shared" si="27"/>
        <v>0.11578428327803114</v>
      </c>
      <c r="L154">
        <f t="shared" si="23"/>
        <v>12.147646998775011</v>
      </c>
      <c r="M154">
        <f t="shared" si="21"/>
        <v>18.912568255991982</v>
      </c>
      <c r="N154">
        <f t="shared" si="24"/>
        <v>14.848627113525758</v>
      </c>
      <c r="O154" s="2">
        <f t="shared" si="25"/>
        <v>5.7721265980530916</v>
      </c>
      <c r="P154">
        <f t="shared" si="26"/>
        <v>23.047352849834095</v>
      </c>
      <c r="Q154">
        <f t="shared" si="22"/>
        <v>6.013497599747466</v>
      </c>
      <c r="R154">
        <f t="shared" si="22"/>
        <v>10.065776682232212</v>
      </c>
    </row>
    <row r="155" spans="1:18" x14ac:dyDescent="0.3">
      <c r="A155" t="str">
        <f t="shared" si="19"/>
        <v>2021</v>
      </c>
      <c r="B155" t="s">
        <v>159</v>
      </c>
      <c r="C155" s="2">
        <v>11.355625567910854</v>
      </c>
      <c r="D155" s="5">
        <v>23.7</v>
      </c>
      <c r="E155">
        <v>12.9</v>
      </c>
      <c r="F155" s="5">
        <v>31.3</v>
      </c>
      <c r="G155">
        <v>21.4</v>
      </c>
      <c r="H155" s="6">
        <v>0.91129791867119059</v>
      </c>
      <c r="I155" s="6">
        <f t="shared" si="20"/>
        <v>8.8702081328809412E-2</v>
      </c>
      <c r="J155" s="6">
        <v>0.88039476858212629</v>
      </c>
      <c r="K155" s="6">
        <f t="shared" si="27"/>
        <v>0.11960523141787371</v>
      </c>
      <c r="L155">
        <f t="shared" si="23"/>
        <v>13.857982478351143</v>
      </c>
      <c r="M155">
        <f t="shared" si="21"/>
        <v>22.584091791036947</v>
      </c>
      <c r="N155">
        <f t="shared" si="24"/>
        <v>13.420455019942827</v>
      </c>
      <c r="O155" s="2">
        <f t="shared" si="25"/>
        <v>7.6291591960027629</v>
      </c>
      <c r="P155">
        <f t="shared" si="26"/>
        <v>21.516798547525479</v>
      </c>
      <c r="Q155">
        <f t="shared" si="22"/>
        <v>6.013497599747466</v>
      </c>
      <c r="R155">
        <f t="shared" si="22"/>
        <v>10.065776682232212</v>
      </c>
    </row>
    <row r="156" spans="1:18" x14ac:dyDescent="0.3">
      <c r="A156" t="str">
        <f t="shared" si="19"/>
        <v/>
      </c>
      <c r="B156" t="s">
        <v>160</v>
      </c>
      <c r="C156" s="2">
        <v>2.0098171699297396</v>
      </c>
      <c r="D156" s="5">
        <v>22.6</v>
      </c>
      <c r="E156">
        <v>17.399999999999999</v>
      </c>
      <c r="F156" s="5">
        <v>21.1</v>
      </c>
      <c r="G156">
        <v>16.399999999999999</v>
      </c>
      <c r="H156" s="6">
        <v>0.91129422681244199</v>
      </c>
      <c r="I156" s="6">
        <f t="shared" si="20"/>
        <v>8.8705773187558012E-2</v>
      </c>
      <c r="J156" s="6">
        <v>0.88039476858212629</v>
      </c>
      <c r="K156" s="6">
        <f t="shared" si="27"/>
        <v>0.11960523141787371</v>
      </c>
      <c r="L156">
        <f t="shared" si="23"/>
        <v>17.861270020575301</v>
      </c>
      <c r="M156">
        <f t="shared" si="21"/>
        <v>16.962144587664007</v>
      </c>
      <c r="N156">
        <f t="shared" si="24"/>
        <v>14.622299832567151</v>
      </c>
      <c r="O156" s="2">
        <f t="shared" si="25"/>
        <v>6.4077720861207403</v>
      </c>
      <c r="P156">
        <f t="shared" si="26"/>
        <v>19.486268211564312</v>
      </c>
      <c r="Q156">
        <f t="shared" si="22"/>
        <v>6.013497599747466</v>
      </c>
      <c r="R156">
        <f t="shared" si="22"/>
        <v>10.065776682232212</v>
      </c>
    </row>
    <row r="157" spans="1:18" x14ac:dyDescent="0.3">
      <c r="A157" t="str">
        <f t="shared" si="19"/>
        <v/>
      </c>
      <c r="B157" t="s">
        <v>161</v>
      </c>
      <c r="C157" s="2">
        <v>5.5373563816200511</v>
      </c>
      <c r="D157" s="5">
        <v>26.3</v>
      </c>
      <c r="E157">
        <v>9.1999999999999993</v>
      </c>
      <c r="F157" s="5">
        <v>23.8</v>
      </c>
      <c r="G157">
        <v>14.7</v>
      </c>
      <c r="H157" s="6">
        <v>0.91159249997489278</v>
      </c>
      <c r="I157" s="6">
        <f t="shared" si="20"/>
        <v>8.8407500025107222E-2</v>
      </c>
      <c r="J157" s="6">
        <v>0.88039476858212629</v>
      </c>
      <c r="K157" s="6">
        <f t="shared" si="27"/>
        <v>0.11960523141787371</v>
      </c>
      <c r="L157">
        <f t="shared" si="23"/>
        <v>10.711768250429333</v>
      </c>
      <c r="M157">
        <f t="shared" si="21"/>
        <v>15.788407605902648</v>
      </c>
      <c r="N157">
        <f t="shared" si="24"/>
        <v>14.143673583118593</v>
      </c>
      <c r="O157" s="2">
        <f t="shared" si="25"/>
        <v>6.3009330398202152</v>
      </c>
      <c r="P157">
        <f t="shared" si="26"/>
        <v>18.444881328201202</v>
      </c>
      <c r="Q157">
        <f t="shared" si="22"/>
        <v>6.013497599747466</v>
      </c>
      <c r="R157">
        <f t="shared" si="22"/>
        <v>10.065776682232212</v>
      </c>
    </row>
    <row r="158" spans="1:18" x14ac:dyDescent="0.3">
      <c r="A158" t="str">
        <f t="shared" si="19"/>
        <v/>
      </c>
      <c r="B158" t="s">
        <v>162</v>
      </c>
      <c r="C158" s="2">
        <v>13.193102995647088</v>
      </c>
      <c r="D158" s="5">
        <v>28.5</v>
      </c>
      <c r="E158">
        <v>14.5</v>
      </c>
      <c r="F158" s="5">
        <v>16.7</v>
      </c>
      <c r="G158">
        <v>19.899999999999999</v>
      </c>
      <c r="H158" s="6">
        <v>0.9118235678760378</v>
      </c>
      <c r="I158" s="6">
        <f t="shared" si="20"/>
        <v>8.8176432123962201E-2</v>
      </c>
      <c r="J158" s="6">
        <v>0.87417396680213444</v>
      </c>
      <c r="K158" s="6">
        <f t="shared" si="27"/>
        <v>0.12582603319786556</v>
      </c>
      <c r="L158">
        <f t="shared" si="23"/>
        <v>15.734470049735471</v>
      </c>
      <c r="M158">
        <f t="shared" si="21"/>
        <v>19.497356693766829</v>
      </c>
      <c r="N158">
        <f t="shared" si="24"/>
        <v>14.769169440246701</v>
      </c>
      <c r="O158" s="2">
        <f t="shared" si="25"/>
        <v>6.9134255157322926</v>
      </c>
      <c r="P158">
        <f t="shared" si="26"/>
        <v>17.41596962911116</v>
      </c>
      <c r="Q158">
        <f t="shared" si="22"/>
        <v>6.013497599747466</v>
      </c>
      <c r="R158">
        <f t="shared" si="22"/>
        <v>10.065776682232212</v>
      </c>
    </row>
    <row r="159" spans="1:18" x14ac:dyDescent="0.3">
      <c r="A159" t="str">
        <f t="shared" si="19"/>
        <v/>
      </c>
      <c r="B159" t="s">
        <v>163</v>
      </c>
      <c r="C159" s="2">
        <v>4.3080221170208155</v>
      </c>
      <c r="D159" s="5">
        <v>28.8</v>
      </c>
      <c r="E159">
        <v>12.6</v>
      </c>
      <c r="F159" s="5">
        <v>27.2</v>
      </c>
      <c r="G159">
        <v>26.1</v>
      </c>
      <c r="H159" s="6">
        <v>0.91176267474324946</v>
      </c>
      <c r="I159" s="6">
        <f t="shared" si="20"/>
        <v>8.8237325256750543E-2</v>
      </c>
      <c r="J159" s="6">
        <v>0.87417396680213444</v>
      </c>
      <c r="K159" s="6">
        <f t="shared" si="27"/>
        <v>0.12582603319786556</v>
      </c>
      <c r="L159">
        <f t="shared" si="23"/>
        <v>14.029444669159359</v>
      </c>
      <c r="M159">
        <f t="shared" si="21"/>
        <v>26.238408636517654</v>
      </c>
      <c r="N159">
        <f t="shared" si="24"/>
        <v>13.491894323108054</v>
      </c>
      <c r="O159" s="2">
        <f t="shared" si="25"/>
        <v>7.6794938314293182</v>
      </c>
      <c r="P159">
        <f t="shared" si="26"/>
        <v>20.508057645395713</v>
      </c>
      <c r="Q159">
        <f t="shared" si="22"/>
        <v>6.013497599747466</v>
      </c>
      <c r="R159">
        <f t="shared" si="22"/>
        <v>10.065776682232212</v>
      </c>
    </row>
    <row r="160" spans="1:18" x14ac:dyDescent="0.3">
      <c r="A160" t="str">
        <f t="shared" si="19"/>
        <v/>
      </c>
      <c r="B160" t="s">
        <v>164</v>
      </c>
      <c r="C160" s="2">
        <v>6.5828604827367743</v>
      </c>
      <c r="D160" s="5">
        <v>31.3</v>
      </c>
      <c r="E160">
        <v>10.9</v>
      </c>
      <c r="F160" s="5">
        <v>25.3</v>
      </c>
      <c r="G160">
        <v>20.8</v>
      </c>
      <c r="H160" s="6">
        <v>0.91187855861859446</v>
      </c>
      <c r="I160" s="6">
        <f t="shared" si="20"/>
        <v>8.8121441381405541E-2</v>
      </c>
      <c r="J160" s="6">
        <v>0.87417396680213444</v>
      </c>
      <c r="K160" s="6">
        <f t="shared" si="27"/>
        <v>0.12582603319786556</v>
      </c>
      <c r="L160">
        <f t="shared" si="23"/>
        <v>12.697677404180673</v>
      </c>
      <c r="M160">
        <f t="shared" si="21"/>
        <v>21.366217149390394</v>
      </c>
      <c r="N160">
        <f t="shared" si="24"/>
        <v>14.153864041025168</v>
      </c>
      <c r="O160" s="2">
        <f t="shared" si="25"/>
        <v>8.0279951984682256</v>
      </c>
      <c r="P160">
        <f t="shared" si="26"/>
        <v>22.367327493224959</v>
      </c>
      <c r="Q160">
        <f t="shared" si="22"/>
        <v>6.013497599747466</v>
      </c>
      <c r="R160">
        <f t="shared" si="22"/>
        <v>10.065776682232212</v>
      </c>
    </row>
    <row r="161" spans="1:18" x14ac:dyDescent="0.3">
      <c r="A161" t="str">
        <f t="shared" si="19"/>
        <v/>
      </c>
      <c r="B161" t="s">
        <v>165</v>
      </c>
      <c r="C161" s="2">
        <v>1.2842569661407177</v>
      </c>
      <c r="D161" s="5">
        <v>27.7</v>
      </c>
      <c r="E161">
        <v>8.5</v>
      </c>
      <c r="F161" s="5">
        <v>17</v>
      </c>
      <c r="G161">
        <v>3.1</v>
      </c>
      <c r="H161" s="6">
        <v>0.91180533106062833</v>
      </c>
      <c r="I161" s="6">
        <f t="shared" si="20"/>
        <v>8.8194668939371668E-2</v>
      </c>
      <c r="J161" s="6">
        <v>0.87758864364889477</v>
      </c>
      <c r="K161" s="6">
        <f t="shared" si="27"/>
        <v>0.12241135635110523</v>
      </c>
      <c r="L161">
        <f t="shared" si="23"/>
        <v>10.193337643635935</v>
      </c>
      <c r="M161">
        <f t="shared" si="21"/>
        <v>4.8015178532803624</v>
      </c>
      <c r="N161">
        <f t="shared" si="24"/>
        <v>12.306819905658656</v>
      </c>
      <c r="O161" s="2">
        <f t="shared" si="25"/>
        <v>4.0583798552994352</v>
      </c>
      <c r="P161">
        <f t="shared" si="26"/>
        <v>17.468714546396139</v>
      </c>
      <c r="Q161">
        <f t="shared" si="22"/>
        <v>6.013497599747466</v>
      </c>
      <c r="R161">
        <f t="shared" si="22"/>
        <v>10.065776682232212</v>
      </c>
    </row>
    <row r="162" spans="1:18" x14ac:dyDescent="0.3">
      <c r="A162" t="str">
        <f t="shared" si="19"/>
        <v/>
      </c>
      <c r="B162" t="s">
        <v>166</v>
      </c>
      <c r="C162" s="2">
        <v>9.5878104027732789</v>
      </c>
      <c r="D162" s="5">
        <v>18</v>
      </c>
      <c r="E162">
        <v>14.4</v>
      </c>
      <c r="F162" s="5">
        <v>14.4</v>
      </c>
      <c r="G162">
        <v>22</v>
      </c>
      <c r="H162" s="6">
        <v>0.91192002100615599</v>
      </c>
      <c r="I162" s="6">
        <f t="shared" si="20"/>
        <v>8.807997899384401E-2</v>
      </c>
      <c r="J162" s="6">
        <v>0.87758864364889477</v>
      </c>
      <c r="K162" s="6">
        <f t="shared" si="27"/>
        <v>0.12241135635110523</v>
      </c>
      <c r="L162">
        <f t="shared" si="23"/>
        <v>14.717087924377838</v>
      </c>
      <c r="M162">
        <f t="shared" si="21"/>
        <v>21.069673691731602</v>
      </c>
      <c r="N162">
        <f t="shared" si="24"/>
        <v>12.536034324064815</v>
      </c>
      <c r="O162" s="2">
        <f t="shared" si="25"/>
        <v>5.8183092838835906</v>
      </c>
      <c r="P162">
        <f t="shared" si="26"/>
        <v>15.745802898134121</v>
      </c>
      <c r="Q162">
        <f t="shared" si="22"/>
        <v>6.013497599747466</v>
      </c>
      <c r="R162">
        <f t="shared" si="22"/>
        <v>10.065776682232212</v>
      </c>
    </row>
    <row r="163" spans="1:18" x14ac:dyDescent="0.3">
      <c r="A163" t="str">
        <f t="shared" si="19"/>
        <v/>
      </c>
      <c r="B163" t="s">
        <v>167</v>
      </c>
      <c r="C163" s="2">
        <v>4.0211094996856822</v>
      </c>
      <c r="D163" s="5">
        <v>25.6</v>
      </c>
      <c r="E163">
        <v>15.5</v>
      </c>
      <c r="F163" s="5">
        <v>13</v>
      </c>
      <c r="G163">
        <v>24</v>
      </c>
      <c r="H163" s="6">
        <v>0.91158380069547362</v>
      </c>
      <c r="I163" s="6">
        <f t="shared" si="20"/>
        <v>8.8416199304526377E-2</v>
      </c>
      <c r="J163" s="6">
        <v>0.87758864364889477</v>
      </c>
      <c r="K163" s="6">
        <f t="shared" si="27"/>
        <v>0.12241135635110523</v>
      </c>
      <c r="L163">
        <f t="shared" si="23"/>
        <v>16.393003612975715</v>
      </c>
      <c r="M163">
        <f t="shared" si="21"/>
        <v>22.653475080137842</v>
      </c>
      <c r="N163">
        <f t="shared" si="24"/>
        <v>13.767809726996495</v>
      </c>
      <c r="O163" s="2">
        <f t="shared" si="25"/>
        <v>4.964392289533226</v>
      </c>
      <c r="P163">
        <f t="shared" si="26"/>
        <v>16.174888875049934</v>
      </c>
      <c r="Q163">
        <f t="shared" si="22"/>
        <v>6.013497599747466</v>
      </c>
      <c r="R163">
        <f t="shared" si="22"/>
        <v>10.065776682232212</v>
      </c>
    </row>
    <row r="164" spans="1:18" x14ac:dyDescent="0.3">
      <c r="A164" t="str">
        <f t="shared" si="19"/>
        <v/>
      </c>
      <c r="B164" t="s">
        <v>168</v>
      </c>
      <c r="C164" s="2">
        <v>9.3121075835927094</v>
      </c>
      <c r="D164" s="5">
        <v>24.8</v>
      </c>
      <c r="E164">
        <v>15</v>
      </c>
      <c r="F164" s="5">
        <v>9.9</v>
      </c>
      <c r="G164">
        <v>11.5</v>
      </c>
      <c r="H164" s="6">
        <v>0.91157018437698267</v>
      </c>
      <c r="I164" s="6">
        <f t="shared" si="20"/>
        <v>8.8429815623017327E-2</v>
      </c>
      <c r="J164" s="6">
        <v>0.87605817224834548</v>
      </c>
      <c r="K164" s="6">
        <f t="shared" si="27"/>
        <v>0.12394182775165452</v>
      </c>
      <c r="L164">
        <f t="shared" si="23"/>
        <v>15.866612193105571</v>
      </c>
      <c r="M164">
        <f t="shared" si="21"/>
        <v>11.301693075597353</v>
      </c>
      <c r="N164">
        <f t="shared" si="24"/>
        <v>15.658901243486374</v>
      </c>
      <c r="O164" s="2">
        <f t="shared" si="25"/>
        <v>7.6403424953505565</v>
      </c>
      <c r="P164">
        <f t="shared" si="26"/>
        <v>18.341613949155601</v>
      </c>
      <c r="Q164">
        <f t="shared" si="22"/>
        <v>6.013497599747466</v>
      </c>
      <c r="R164">
        <f t="shared" si="22"/>
        <v>10.065776682232212</v>
      </c>
    </row>
    <row r="165" spans="1:18" x14ac:dyDescent="0.3">
      <c r="A165" t="str">
        <f t="shared" si="19"/>
        <v/>
      </c>
      <c r="B165" t="s">
        <v>169</v>
      </c>
      <c r="C165" s="2">
        <v>3.5336317106413606</v>
      </c>
      <c r="D165" s="5">
        <v>20.399999999999999</v>
      </c>
      <c r="E165">
        <v>8.4</v>
      </c>
      <c r="F165" s="5">
        <v>18.399999999999999</v>
      </c>
      <c r="G165">
        <v>6</v>
      </c>
      <c r="H165" s="6">
        <v>0.91150179640718565</v>
      </c>
      <c r="I165" s="6">
        <f t="shared" si="20"/>
        <v>8.8498203592814351E-2</v>
      </c>
      <c r="J165" s="6">
        <v>0.87605817224834548</v>
      </c>
      <c r="K165" s="6">
        <f t="shared" si="27"/>
        <v>0.12394182775165452</v>
      </c>
      <c r="L165">
        <f t="shared" si="23"/>
        <v>9.4619784431137717</v>
      </c>
      <c r="M165">
        <f t="shared" si="21"/>
        <v>7.5368786641205165</v>
      </c>
      <c r="N165">
        <f t="shared" si="24"/>
        <v>13.907198083065019</v>
      </c>
      <c r="O165" s="2">
        <f t="shared" si="25"/>
        <v>5.6222829313065832</v>
      </c>
      <c r="P165">
        <f t="shared" si="26"/>
        <v>13.830682273285236</v>
      </c>
      <c r="Q165">
        <f t="shared" si="22"/>
        <v>6.013497599747466</v>
      </c>
      <c r="R165">
        <f t="shared" si="22"/>
        <v>10.065776682232212</v>
      </c>
    </row>
    <row r="166" spans="1:18" x14ac:dyDescent="0.3">
      <c r="A166" t="str">
        <f t="shared" si="19"/>
        <v/>
      </c>
      <c r="B166" t="s">
        <v>170</v>
      </c>
      <c r="C166" s="2">
        <v>1.3626824363746515</v>
      </c>
      <c r="D166" s="5">
        <v>15.2</v>
      </c>
      <c r="E166">
        <v>7.1</v>
      </c>
      <c r="F166" s="5">
        <v>2.2999999999999998</v>
      </c>
      <c r="G166">
        <v>10.1</v>
      </c>
      <c r="H166" s="6">
        <v>0.91138925570802476</v>
      </c>
      <c r="I166" s="6">
        <f t="shared" si="20"/>
        <v>8.8610744291975241E-2</v>
      </c>
      <c r="J166" s="6">
        <v>0.87605817224834548</v>
      </c>
      <c r="K166" s="6">
        <f t="shared" si="27"/>
        <v>0.12394182775165452</v>
      </c>
      <c r="L166">
        <f t="shared" si="23"/>
        <v>7.8177470287649982</v>
      </c>
      <c r="M166">
        <f t="shared" si="21"/>
        <v>9.1332537435370948</v>
      </c>
      <c r="N166">
        <f t="shared" si="24"/>
        <v>11.048779221661448</v>
      </c>
      <c r="O166" s="2">
        <f t="shared" si="25"/>
        <v>4.7361405768695741</v>
      </c>
      <c r="P166">
        <f t="shared" si="26"/>
        <v>9.3239418277516553</v>
      </c>
      <c r="Q166">
        <f t="shared" si="22"/>
        <v>6.013497599747466</v>
      </c>
      <c r="R166">
        <f t="shared" si="22"/>
        <v>10.065776682232212</v>
      </c>
    </row>
    <row r="167" spans="1:18" x14ac:dyDescent="0.3">
      <c r="A167" t="str">
        <f t="shared" si="19"/>
        <v>2022</v>
      </c>
      <c r="B167" t="s">
        <v>171</v>
      </c>
      <c r="C167" s="2">
        <v>10.781660595195453</v>
      </c>
      <c r="D167" s="5">
        <v>17.3</v>
      </c>
      <c r="E167">
        <v>14.2</v>
      </c>
      <c r="F167" s="5">
        <v>3.9</v>
      </c>
      <c r="G167">
        <v>9.4</v>
      </c>
      <c r="H167" s="6">
        <v>0.91158932549651606</v>
      </c>
      <c r="I167" s="6">
        <f t="shared" si="20"/>
        <v>8.8410674503483944E-2</v>
      </c>
      <c r="J167" s="6">
        <v>0.87654457898024074</v>
      </c>
      <c r="K167" s="6">
        <f t="shared" si="27"/>
        <v>0.12345542101975926</v>
      </c>
      <c r="L167">
        <f t="shared" si="23"/>
        <v>14.4740730909608</v>
      </c>
      <c r="M167">
        <f t="shared" si="21"/>
        <v>8.7209951843913256</v>
      </c>
      <c r="N167">
        <f t="shared" si="24"/>
        <v>10.584599520946524</v>
      </c>
      <c r="O167" s="2">
        <f t="shared" si="25"/>
        <v>5.2259915807371549</v>
      </c>
      <c r="P167">
        <f t="shared" si="26"/>
        <v>8.4637091973496457</v>
      </c>
      <c r="Q167">
        <f t="shared" si="22"/>
        <v>6.013497599747466</v>
      </c>
      <c r="R167">
        <f t="shared" si="22"/>
        <v>10.065776682232212</v>
      </c>
    </row>
    <row r="168" spans="1:18" x14ac:dyDescent="0.3">
      <c r="A168" t="str">
        <f t="shared" si="19"/>
        <v/>
      </c>
      <c r="B168" t="s">
        <v>172</v>
      </c>
      <c r="C168" s="2">
        <v>3.895888517902879</v>
      </c>
      <c r="D168" s="5">
        <v>15.6</v>
      </c>
      <c r="E168">
        <v>8</v>
      </c>
      <c r="F168" s="5">
        <v>1.2</v>
      </c>
      <c r="G168">
        <v>6.9</v>
      </c>
      <c r="H168" s="6">
        <v>0.91163440921155792</v>
      </c>
      <c r="I168" s="6">
        <f t="shared" si="20"/>
        <v>8.8365590788442083E-2</v>
      </c>
      <c r="J168" s="6">
        <v>0.87654457898024074</v>
      </c>
      <c r="K168" s="6">
        <f t="shared" si="27"/>
        <v>0.12345542101975926</v>
      </c>
      <c r="L168">
        <f t="shared" si="23"/>
        <v>8.6715784899921591</v>
      </c>
      <c r="M168">
        <f t="shared" si="21"/>
        <v>6.1963041001873727</v>
      </c>
      <c r="N168">
        <f t="shared" si="24"/>
        <v>10.321132869905986</v>
      </c>
      <c r="O168" s="2">
        <f t="shared" si="25"/>
        <v>5.3467438498243283</v>
      </c>
      <c r="P168">
        <f t="shared" si="26"/>
        <v>8.0168510093719316</v>
      </c>
      <c r="Q168">
        <f t="shared" si="22"/>
        <v>6.013497599747466</v>
      </c>
      <c r="R168">
        <f t="shared" si="22"/>
        <v>10.065776682232212</v>
      </c>
    </row>
    <row r="169" spans="1:18" x14ac:dyDescent="0.3">
      <c r="A169" t="str">
        <f t="shared" si="19"/>
        <v/>
      </c>
      <c r="B169" t="s">
        <v>173</v>
      </c>
      <c r="C169" s="2">
        <v>4.7037632208154934</v>
      </c>
      <c r="D169" s="5">
        <v>14.5</v>
      </c>
      <c r="E169">
        <v>10.1</v>
      </c>
      <c r="F169" s="5">
        <v>9.6</v>
      </c>
      <c r="G169">
        <v>5.9</v>
      </c>
      <c r="H169" s="6">
        <v>0.91156840410810602</v>
      </c>
      <c r="I169" s="6">
        <f t="shared" si="20"/>
        <v>8.8431595891893977E-2</v>
      </c>
      <c r="J169" s="6">
        <v>0.87654457898024074</v>
      </c>
      <c r="K169" s="6">
        <f t="shared" si="27"/>
        <v>0.12345542101975926</v>
      </c>
      <c r="L169">
        <f t="shared" si="23"/>
        <v>10.489099021924334</v>
      </c>
      <c r="M169">
        <f t="shared" si="21"/>
        <v>6.3567850577731093</v>
      </c>
      <c r="N169">
        <f t="shared" si="24"/>
        <v>11.21158353429243</v>
      </c>
      <c r="O169" s="2">
        <f t="shared" si="25"/>
        <v>6.4604374446379422</v>
      </c>
      <c r="P169">
        <f t="shared" si="26"/>
        <v>7.0913614474506019</v>
      </c>
      <c r="Q169">
        <f t="shared" si="22"/>
        <v>6.013497599747466</v>
      </c>
      <c r="R169">
        <f t="shared" si="22"/>
        <v>10.065776682232212</v>
      </c>
    </row>
    <row r="170" spans="1:18" x14ac:dyDescent="0.3">
      <c r="A170" t="str">
        <f t="shared" si="19"/>
        <v/>
      </c>
      <c r="B170" t="s">
        <v>174</v>
      </c>
      <c r="C170" s="2">
        <v>1.3141676377439904</v>
      </c>
      <c r="D170" s="5">
        <v>17</v>
      </c>
      <c r="E170">
        <v>8.9</v>
      </c>
      <c r="F170" s="5">
        <v>4.7</v>
      </c>
      <c r="G170">
        <v>8.8000000000000007</v>
      </c>
      <c r="H170" s="6">
        <v>0.91162021773231516</v>
      </c>
      <c r="I170" s="6">
        <f t="shared" si="20"/>
        <v>8.8379782267684837E-2</v>
      </c>
      <c r="J170" s="6">
        <v>0.87243159717130414</v>
      </c>
      <c r="K170" s="6">
        <f t="shared" si="27"/>
        <v>0.12756840282869586</v>
      </c>
      <c r="L170">
        <f t="shared" si="23"/>
        <v>9.6158762363682477</v>
      </c>
      <c r="M170">
        <f t="shared" si="21"/>
        <v>8.2769695484023469</v>
      </c>
      <c r="N170">
        <f t="shared" si="24"/>
        <v>9.5921845827615808</v>
      </c>
      <c r="O170" s="2">
        <f t="shared" si="25"/>
        <v>3.3046064588207873</v>
      </c>
      <c r="P170">
        <f t="shared" si="26"/>
        <v>6.9433529021209424</v>
      </c>
      <c r="Q170">
        <f t="shared" si="22"/>
        <v>6.013497599747466</v>
      </c>
      <c r="R170">
        <f t="shared" si="22"/>
        <v>10.065776682232212</v>
      </c>
    </row>
    <row r="171" spans="1:18" x14ac:dyDescent="0.3">
      <c r="A171" t="str">
        <f t="shared" si="19"/>
        <v/>
      </c>
      <c r="B171" t="s">
        <v>175</v>
      </c>
      <c r="C171" s="2">
        <v>2.0112686582356432</v>
      </c>
      <c r="D171" s="5">
        <v>4.9000000000000004</v>
      </c>
      <c r="E171">
        <v>7.7</v>
      </c>
      <c r="F171" s="5">
        <v>0.8</v>
      </c>
      <c r="G171">
        <v>5.6</v>
      </c>
      <c r="H171" s="6">
        <v>0.91153247435248219</v>
      </c>
      <c r="I171" s="6">
        <f t="shared" si="20"/>
        <v>8.8467525647517808E-2</v>
      </c>
      <c r="J171" s="6">
        <v>0.87243159717130414</v>
      </c>
      <c r="K171" s="6">
        <f t="shared" si="27"/>
        <v>0.12756840282869586</v>
      </c>
      <c r="L171">
        <f t="shared" si="23"/>
        <v>7.45229092818695</v>
      </c>
      <c r="M171">
        <f t="shared" si="21"/>
        <v>4.9876716664222593</v>
      </c>
      <c r="N171">
        <f t="shared" si="24"/>
        <v>9.1857553954931781</v>
      </c>
      <c r="O171" s="2">
        <f t="shared" si="25"/>
        <v>2.6763998389317094</v>
      </c>
      <c r="P171">
        <f t="shared" si="26"/>
        <v>6.5404754241992391</v>
      </c>
      <c r="Q171">
        <f t="shared" si="22"/>
        <v>6.013497599747466</v>
      </c>
      <c r="R171">
        <f t="shared" si="22"/>
        <v>10.065776682232212</v>
      </c>
    </row>
    <row r="172" spans="1:18" x14ac:dyDescent="0.3">
      <c r="A172" t="str">
        <f t="shared" si="19"/>
        <v/>
      </c>
      <c r="B172" t="s">
        <v>176</v>
      </c>
      <c r="C172" s="2">
        <v>1.6510087754237013</v>
      </c>
      <c r="D172" s="5">
        <v>13.8</v>
      </c>
      <c r="E172">
        <v>5.3</v>
      </c>
      <c r="F172" s="5">
        <v>8.9</v>
      </c>
      <c r="G172">
        <v>-0.7</v>
      </c>
      <c r="H172" s="6">
        <v>0.91155653753253318</v>
      </c>
      <c r="I172" s="6">
        <f t="shared" si="20"/>
        <v>8.8443462467466816E-2</v>
      </c>
      <c r="J172" s="6">
        <v>0.87243159717130414</v>
      </c>
      <c r="K172" s="6">
        <f t="shared" si="27"/>
        <v>0.12756840282869586</v>
      </c>
      <c r="L172">
        <f t="shared" si="23"/>
        <v>6.0517694309734678</v>
      </c>
      <c r="M172">
        <f t="shared" si="21"/>
        <v>0.52465666715548043</v>
      </c>
      <c r="N172">
        <f t="shared" si="24"/>
        <v>7.7066455318428888</v>
      </c>
      <c r="O172" s="2">
        <f t="shared" si="25"/>
        <v>1.6588150238011117</v>
      </c>
      <c r="P172">
        <f t="shared" si="26"/>
        <v>4.5964326273266956</v>
      </c>
      <c r="Q172">
        <f t="shared" si="22"/>
        <v>6.013497599747466</v>
      </c>
      <c r="R172">
        <f t="shared" si="22"/>
        <v>10.065776682232212</v>
      </c>
    </row>
    <row r="173" spans="1:18" x14ac:dyDescent="0.3">
      <c r="A173" t="str">
        <f t="shared" si="19"/>
        <v/>
      </c>
      <c r="B173" t="s">
        <v>177</v>
      </c>
      <c r="C173" s="2">
        <v>8.8699563060317566</v>
      </c>
      <c r="D173" s="5">
        <v>17.899999999999999</v>
      </c>
      <c r="E173">
        <v>10.5</v>
      </c>
      <c r="F173" s="5">
        <v>0.3</v>
      </c>
      <c r="G173">
        <v>5.6</v>
      </c>
      <c r="H173" s="6">
        <v>0.91179672308078785</v>
      </c>
      <c r="I173" s="6">
        <f t="shared" si="20"/>
        <v>8.8203276919212148E-2</v>
      </c>
      <c r="J173" s="6">
        <v>0.87449444529770137</v>
      </c>
      <c r="K173" s="6">
        <f t="shared" si="27"/>
        <v>0.12550555470229863</v>
      </c>
      <c r="L173">
        <f t="shared" si="23"/>
        <v>11.15270424920217</v>
      </c>
      <c r="M173">
        <f t="shared" si="21"/>
        <v>4.9348205600778172</v>
      </c>
      <c r="N173">
        <f t="shared" si="24"/>
        <v>8.2189215361208614</v>
      </c>
      <c r="O173" s="2">
        <f t="shared" si="25"/>
        <v>4.1774112465637003</v>
      </c>
      <c r="P173">
        <f t="shared" si="26"/>
        <v>3.4823829645518525</v>
      </c>
      <c r="Q173">
        <f t="shared" si="22"/>
        <v>6.013497599747466</v>
      </c>
      <c r="R173">
        <f t="shared" si="22"/>
        <v>10.065776682232212</v>
      </c>
    </row>
    <row r="174" spans="1:18" x14ac:dyDescent="0.3">
      <c r="A174" t="str">
        <f t="shared" si="19"/>
        <v/>
      </c>
      <c r="B174" t="s">
        <v>178</v>
      </c>
      <c r="C174" s="2">
        <v>2.3232484712065515</v>
      </c>
      <c r="D174" s="5">
        <v>-2.2000000000000002</v>
      </c>
      <c r="E174">
        <v>8.3000000000000007</v>
      </c>
      <c r="F174" s="5">
        <v>-3.2</v>
      </c>
      <c r="G174">
        <v>6.8</v>
      </c>
      <c r="H174" s="6">
        <v>0.91187127222728037</v>
      </c>
      <c r="I174" s="6">
        <f t="shared" si="20"/>
        <v>8.8128727772719628E-2</v>
      </c>
      <c r="J174" s="6">
        <v>0.87449444529770137</v>
      </c>
      <c r="K174" s="6">
        <f t="shared" si="27"/>
        <v>0.12550555470229863</v>
      </c>
      <c r="L174">
        <f t="shared" si="23"/>
        <v>7.3746483583864446</v>
      </c>
      <c r="M174">
        <f t="shared" si="21"/>
        <v>5.5449444529770133</v>
      </c>
      <c r="N174">
        <f t="shared" si="24"/>
        <v>8.1930406795206938</v>
      </c>
      <c r="O174" s="2">
        <f t="shared" si="25"/>
        <v>4.2814045175540025</v>
      </c>
      <c r="P174">
        <f t="shared" si="26"/>
        <v>3.6681405600701034</v>
      </c>
      <c r="Q174">
        <f t="shared" si="22"/>
        <v>6.013497599747466</v>
      </c>
      <c r="R174">
        <f t="shared" si="22"/>
        <v>10.065776682232212</v>
      </c>
    </row>
    <row r="175" spans="1:18" x14ac:dyDescent="0.3">
      <c r="A175" t="str">
        <f t="shared" si="19"/>
        <v/>
      </c>
      <c r="B175" t="s">
        <v>179</v>
      </c>
      <c r="C175" s="2">
        <v>3.3201879900920162</v>
      </c>
      <c r="D175" s="5">
        <v>10.3</v>
      </c>
      <c r="E175">
        <v>-0.5</v>
      </c>
      <c r="F175" s="5">
        <v>2.6</v>
      </c>
      <c r="G175">
        <v>5.5</v>
      </c>
      <c r="H175" s="6">
        <v>0.91189259853324311</v>
      </c>
      <c r="I175" s="6">
        <f t="shared" si="20"/>
        <v>8.8107401466756885E-2</v>
      </c>
      <c r="J175" s="6">
        <v>0.87449444529770137</v>
      </c>
      <c r="K175" s="6">
        <f t="shared" si="27"/>
        <v>0.12550555470229863</v>
      </c>
      <c r="L175">
        <f t="shared" si="23"/>
        <v>0.45155993584097442</v>
      </c>
      <c r="M175">
        <f t="shared" si="21"/>
        <v>5.1360338913633345</v>
      </c>
      <c r="N175">
        <f t="shared" si="24"/>
        <v>6.3263041811431968</v>
      </c>
      <c r="O175" s="2">
        <f t="shared" si="25"/>
        <v>4.8377975891101075</v>
      </c>
      <c r="P175">
        <f t="shared" si="26"/>
        <v>5.2052663014727214</v>
      </c>
      <c r="Q175">
        <f t="shared" si="22"/>
        <v>6.013497599747466</v>
      </c>
      <c r="R175">
        <f t="shared" si="22"/>
        <v>10.065776682232212</v>
      </c>
    </row>
    <row r="176" spans="1:18" x14ac:dyDescent="0.3">
      <c r="A176" t="str">
        <f t="shared" si="19"/>
        <v/>
      </c>
      <c r="B176" t="s">
        <v>180</v>
      </c>
      <c r="C176" s="2">
        <v>0.50820425186468565</v>
      </c>
      <c r="D176" s="5">
        <v>7.8</v>
      </c>
      <c r="E176">
        <v>5.2</v>
      </c>
      <c r="F176" s="5">
        <v>0.3</v>
      </c>
      <c r="G176">
        <v>7.3</v>
      </c>
      <c r="H176" s="6">
        <v>0.91177043072046271</v>
      </c>
      <c r="I176" s="6">
        <f t="shared" si="20"/>
        <v>8.822956927953729E-2</v>
      </c>
      <c r="J176" s="6">
        <v>0.87640742278467409</v>
      </c>
      <c r="K176" s="6">
        <f t="shared" si="27"/>
        <v>0.12359257721532591</v>
      </c>
      <c r="L176">
        <f t="shared" si="23"/>
        <v>5.4293968801267969</v>
      </c>
      <c r="M176">
        <f t="shared" si="21"/>
        <v>6.4348519594927192</v>
      </c>
      <c r="N176">
        <f t="shared" si="24"/>
        <v>4.4185350581180716</v>
      </c>
      <c r="O176" s="2">
        <f t="shared" si="25"/>
        <v>2.0505469043877511</v>
      </c>
      <c r="P176">
        <f t="shared" si="26"/>
        <v>5.7052767679443557</v>
      </c>
      <c r="Q176">
        <f t="shared" si="22"/>
        <v>6.013497599747466</v>
      </c>
      <c r="R176">
        <f t="shared" si="22"/>
        <v>10.065776682232212</v>
      </c>
    </row>
    <row r="177" spans="1:18" x14ac:dyDescent="0.3">
      <c r="A177" t="str">
        <f t="shared" si="19"/>
        <v/>
      </c>
      <c r="B177" t="s">
        <v>181</v>
      </c>
      <c r="C177" s="2">
        <v>2.9274915111840771</v>
      </c>
      <c r="D177" s="5">
        <v>9.4</v>
      </c>
      <c r="E177">
        <v>3.4</v>
      </c>
      <c r="F177" s="5">
        <v>-1.3</v>
      </c>
      <c r="G177">
        <v>6.9</v>
      </c>
      <c r="H177" s="6">
        <v>0.91167925086979051</v>
      </c>
      <c r="I177" s="6">
        <f t="shared" si="20"/>
        <v>8.8320749130209486E-2</v>
      </c>
      <c r="J177" s="6">
        <v>0.87640742278467409</v>
      </c>
      <c r="K177" s="6">
        <f t="shared" si="27"/>
        <v>0.12359257721532591</v>
      </c>
      <c r="L177">
        <f t="shared" si="23"/>
        <v>3.9299244947812566</v>
      </c>
      <c r="M177">
        <f t="shared" si="21"/>
        <v>5.886540866834328</v>
      </c>
      <c r="N177">
        <f t="shared" si="24"/>
        <v>3.2702937702496762</v>
      </c>
      <c r="O177" s="2">
        <f t="shared" si="25"/>
        <v>2.2519612510469265</v>
      </c>
      <c r="P177">
        <f t="shared" si="26"/>
        <v>5.8191422392301275</v>
      </c>
      <c r="Q177">
        <f t="shared" si="22"/>
        <v>6.013497599747466</v>
      </c>
      <c r="R177">
        <f t="shared" si="22"/>
        <v>10.065776682232212</v>
      </c>
    </row>
    <row r="178" spans="1:18" x14ac:dyDescent="0.3">
      <c r="A178" t="str">
        <f t="shared" si="19"/>
        <v/>
      </c>
      <c r="B178" t="s">
        <v>182</v>
      </c>
      <c r="C178" s="2">
        <v>3.7794475465377175</v>
      </c>
      <c r="D178" s="5">
        <v>1.9</v>
      </c>
      <c r="E178">
        <v>8.1999999999999993</v>
      </c>
      <c r="F178" s="5">
        <v>-4.4000000000000004</v>
      </c>
      <c r="G178">
        <v>3.9</v>
      </c>
      <c r="H178" s="6">
        <v>0.91153111769100925</v>
      </c>
      <c r="I178" s="6">
        <f t="shared" si="20"/>
        <v>8.8468882308990748E-2</v>
      </c>
      <c r="J178" s="6">
        <v>0.87640742278467409</v>
      </c>
      <c r="K178" s="6">
        <f t="shared" si="27"/>
        <v>0.12359257721532591</v>
      </c>
      <c r="L178">
        <f t="shared" si="23"/>
        <v>7.6426460414533572</v>
      </c>
      <c r="M178">
        <f t="shared" si="21"/>
        <v>2.874181609112795</v>
      </c>
      <c r="N178">
        <f t="shared" si="24"/>
        <v>5.6673224721204702</v>
      </c>
      <c r="O178" s="2">
        <f t="shared" si="25"/>
        <v>2.40504776986216</v>
      </c>
      <c r="P178">
        <f t="shared" si="26"/>
        <v>5.0651914784799468</v>
      </c>
      <c r="Q178">
        <f t="shared" si="22"/>
        <v>6.013497599747466</v>
      </c>
      <c r="R178">
        <f t="shared" si="22"/>
        <v>10.065776682232212</v>
      </c>
    </row>
    <row r="179" spans="1:18" x14ac:dyDescent="0.3">
      <c r="A179" t="str">
        <f t="shared" si="19"/>
        <v>2023</v>
      </c>
      <c r="B179" t="s">
        <v>183</v>
      </c>
      <c r="C179" s="2">
        <v>-2.5271077152779542</v>
      </c>
      <c r="D179" s="5">
        <v>9.5</v>
      </c>
      <c r="E179">
        <v>8.1999999999999993</v>
      </c>
      <c r="F179" s="5">
        <v>-4.7</v>
      </c>
      <c r="G179">
        <v>12.9</v>
      </c>
      <c r="H179" s="6">
        <v>0.91159021180645405</v>
      </c>
      <c r="I179" s="6">
        <f t="shared" si="20"/>
        <v>8.8409788193545946E-2</v>
      </c>
      <c r="J179" s="6">
        <v>0.87462388727165352</v>
      </c>
      <c r="K179" s="6">
        <f t="shared" si="27"/>
        <v>0.12537611272834648</v>
      </c>
      <c r="L179">
        <f t="shared" si="23"/>
        <v>8.3149327246516087</v>
      </c>
      <c r="M179">
        <f t="shared" si="21"/>
        <v>10.693380415981101</v>
      </c>
      <c r="N179">
        <f t="shared" si="24"/>
        <v>6.6291677536287414</v>
      </c>
      <c r="O179" s="2">
        <f t="shared" si="25"/>
        <v>1.3932771141479467</v>
      </c>
      <c r="P179">
        <f t="shared" si="26"/>
        <v>6.4847009639760742</v>
      </c>
      <c r="Q179">
        <f t="shared" si="22"/>
        <v>6.013497599747466</v>
      </c>
      <c r="R179">
        <f t="shared" si="22"/>
        <v>10.065776682232212</v>
      </c>
    </row>
    <row r="180" spans="1:18" x14ac:dyDescent="0.3">
      <c r="A180" t="str">
        <f t="shared" si="19"/>
        <v/>
      </c>
      <c r="B180" t="s">
        <v>184</v>
      </c>
      <c r="C180" s="2">
        <v>3.0487885808132997</v>
      </c>
      <c r="D180" s="5">
        <v>4</v>
      </c>
      <c r="E180">
        <v>8.1999999999999993</v>
      </c>
      <c r="F180" s="5">
        <v>-11.4</v>
      </c>
      <c r="G180">
        <v>16.2</v>
      </c>
      <c r="H180" s="6">
        <v>0.91156173887371761</v>
      </c>
      <c r="I180" s="6">
        <f t="shared" si="20"/>
        <v>8.8438261126282391E-2</v>
      </c>
      <c r="J180" s="6">
        <v>0.87462388727165352</v>
      </c>
      <c r="K180" s="6">
        <f t="shared" si="27"/>
        <v>0.12537611272834648</v>
      </c>
      <c r="L180">
        <f t="shared" si="23"/>
        <v>7.8285593032696132</v>
      </c>
      <c r="M180">
        <f t="shared" si="21"/>
        <v>12.739619288697636</v>
      </c>
      <c r="N180">
        <f t="shared" si="24"/>
        <v>7.928712689791527</v>
      </c>
      <c r="O180" s="2">
        <f t="shared" si="25"/>
        <v>1.4337094706910209</v>
      </c>
      <c r="P180">
        <f t="shared" si="26"/>
        <v>8.769060437930511</v>
      </c>
      <c r="Q180">
        <f t="shared" si="22"/>
        <v>6.013497599747466</v>
      </c>
      <c r="R180">
        <f t="shared" si="22"/>
        <v>10.065776682232212</v>
      </c>
    </row>
    <row r="181" spans="1:18" x14ac:dyDescent="0.3">
      <c r="A181" t="str">
        <f t="shared" si="19"/>
        <v/>
      </c>
      <c r="B181" t="s">
        <v>185</v>
      </c>
      <c r="C181" s="2">
        <v>2.7686930917568242</v>
      </c>
      <c r="D181" s="5">
        <v>13.4</v>
      </c>
      <c r="E181">
        <v>1.6</v>
      </c>
      <c r="F181" s="5">
        <v>8.5</v>
      </c>
      <c r="G181">
        <v>8.1</v>
      </c>
      <c r="H181" s="6">
        <v>0.91150817407322127</v>
      </c>
      <c r="I181" s="6">
        <f t="shared" si="20"/>
        <v>8.8491825926778733E-2</v>
      </c>
      <c r="J181" s="6">
        <v>0.87462388727165352</v>
      </c>
      <c r="K181" s="6">
        <f t="shared" si="27"/>
        <v>0.12537611272834648</v>
      </c>
      <c r="L181">
        <f t="shared" si="23"/>
        <v>2.6442035459359889</v>
      </c>
      <c r="M181">
        <f t="shared" si="21"/>
        <v>8.150150445091338</v>
      </c>
      <c r="N181">
        <f t="shared" si="24"/>
        <v>6.2625651912857379</v>
      </c>
      <c r="O181" s="2">
        <f t="shared" si="25"/>
        <v>1.0967913190973899</v>
      </c>
      <c r="P181">
        <f t="shared" si="26"/>
        <v>10.527716716590025</v>
      </c>
      <c r="Q181">
        <f t="shared" si="22"/>
        <v>6.013497599747466</v>
      </c>
      <c r="R181">
        <f t="shared" si="22"/>
        <v>10.065776682232212</v>
      </c>
    </row>
    <row r="182" spans="1:18" x14ac:dyDescent="0.3">
      <c r="A182" t="str">
        <f t="shared" si="19"/>
        <v/>
      </c>
      <c r="B182" t="s">
        <v>186</v>
      </c>
      <c r="C182" s="2">
        <v>0.51326916695892955</v>
      </c>
      <c r="D182" s="5">
        <v>6.5</v>
      </c>
      <c r="E182">
        <v>-0.8</v>
      </c>
      <c r="F182" s="5">
        <v>4.8</v>
      </c>
      <c r="G182">
        <v>0.4</v>
      </c>
      <c r="H182" s="6">
        <v>0.91181089346226962</v>
      </c>
      <c r="I182" s="6">
        <f t="shared" si="20"/>
        <v>8.8189106537730377E-2</v>
      </c>
      <c r="J182" s="6">
        <v>0.87586105416473392</v>
      </c>
      <c r="K182" s="6">
        <f t="shared" si="27"/>
        <v>0.12413894583526608</v>
      </c>
      <c r="L182">
        <f t="shared" si="23"/>
        <v>-0.15621952227456826</v>
      </c>
      <c r="M182">
        <f t="shared" si="21"/>
        <v>0.94621136167517084</v>
      </c>
      <c r="N182">
        <f t="shared" si="24"/>
        <v>3.4388477756436777</v>
      </c>
      <c r="O182" s="2">
        <f t="shared" si="25"/>
        <v>2.1102502798430178</v>
      </c>
      <c r="P182">
        <f t="shared" si="26"/>
        <v>7.2786603651547148</v>
      </c>
      <c r="Q182">
        <f t="shared" si="22"/>
        <v>6.013497599747466</v>
      </c>
      <c r="R182">
        <f t="shared" si="22"/>
        <v>10.065776682232212</v>
      </c>
    </row>
    <row r="183" spans="1:18" x14ac:dyDescent="0.3">
      <c r="A183" t="str">
        <f t="shared" si="19"/>
        <v/>
      </c>
      <c r="B183" t="s">
        <v>187</v>
      </c>
      <c r="C183" s="2">
        <v>0.84254546068438518</v>
      </c>
      <c r="D183" s="5">
        <v>3.8</v>
      </c>
      <c r="E183">
        <v>4.4000000000000004</v>
      </c>
      <c r="F183" s="5">
        <v>-6.9</v>
      </c>
      <c r="G183">
        <v>-2.9</v>
      </c>
      <c r="H183" s="6">
        <v>0.91182357369764411</v>
      </c>
      <c r="I183" s="6">
        <f t="shared" si="20"/>
        <v>8.8176426302355893E-2</v>
      </c>
      <c r="J183" s="6">
        <v>0.87586105416473392</v>
      </c>
      <c r="K183" s="6">
        <f t="shared" si="27"/>
        <v>0.12413894583526608</v>
      </c>
      <c r="L183">
        <f t="shared" si="23"/>
        <v>4.3470941442185866</v>
      </c>
      <c r="M183">
        <f t="shared" si="21"/>
        <v>-3.3965557833410642</v>
      </c>
      <c r="N183">
        <f t="shared" si="24"/>
        <v>2.2783593892933358</v>
      </c>
      <c r="O183" s="2">
        <f t="shared" si="25"/>
        <v>1.3748359064667131</v>
      </c>
      <c r="P183">
        <f t="shared" si="26"/>
        <v>1.8999353411418152</v>
      </c>
      <c r="Q183">
        <f t="shared" si="22"/>
        <v>6.013497599747466</v>
      </c>
      <c r="R183">
        <f t="shared" si="22"/>
        <v>10.065776682232212</v>
      </c>
    </row>
    <row r="184" spans="1:18" x14ac:dyDescent="0.3">
      <c r="A184" t="str">
        <f t="shared" si="19"/>
        <v/>
      </c>
      <c r="B184" t="s">
        <v>188</v>
      </c>
      <c r="C184" s="2">
        <v>2.3458630408409453</v>
      </c>
      <c r="D184" s="5">
        <v>-2.4</v>
      </c>
      <c r="E184">
        <v>3</v>
      </c>
      <c r="F184" s="5">
        <v>1.7</v>
      </c>
      <c r="G184">
        <v>4</v>
      </c>
      <c r="H184" s="6">
        <v>0.9117779224709518</v>
      </c>
      <c r="I184" s="6">
        <f t="shared" si="20"/>
        <v>8.8222077529048204E-2</v>
      </c>
      <c r="J184" s="6">
        <v>0.87586105416473392</v>
      </c>
      <c r="K184" s="6">
        <f t="shared" si="27"/>
        <v>0.12413894583526608</v>
      </c>
      <c r="L184">
        <f t="shared" si="23"/>
        <v>2.5236007813431396</v>
      </c>
      <c r="M184">
        <f t="shared" si="21"/>
        <v>3.7144804245788881</v>
      </c>
      <c r="N184">
        <f t="shared" si="24"/>
        <v>2.238158467762386</v>
      </c>
      <c r="O184" s="2">
        <f t="shared" si="25"/>
        <v>1.23389255616142</v>
      </c>
      <c r="P184">
        <f t="shared" si="26"/>
        <v>0.42137866763766479</v>
      </c>
      <c r="Q184">
        <f t="shared" si="22"/>
        <v>6.013497599747466</v>
      </c>
      <c r="R184">
        <f t="shared" si="22"/>
        <v>10.065776682232212</v>
      </c>
    </row>
    <row r="185" spans="1:18" x14ac:dyDescent="0.3">
      <c r="A185" t="str">
        <f t="shared" si="19"/>
        <v/>
      </c>
      <c r="B185" t="s">
        <v>189</v>
      </c>
      <c r="C185" s="2">
        <v>3.3383869108620345</v>
      </c>
      <c r="D185" s="5">
        <v>-9.6999999999999993</v>
      </c>
      <c r="E185">
        <v>2.7</v>
      </c>
      <c r="F185" s="5">
        <v>-15.8</v>
      </c>
      <c r="G185">
        <v>-3.5</v>
      </c>
      <c r="H185" s="6">
        <v>0.91155578338398446</v>
      </c>
      <c r="I185" s="6">
        <f t="shared" si="20"/>
        <v>8.8444216616015536E-2</v>
      </c>
      <c r="J185" s="6">
        <v>0.87762596004456539</v>
      </c>
      <c r="K185" s="6">
        <f t="shared" si="27"/>
        <v>0.12237403995543461</v>
      </c>
      <c r="L185">
        <f t="shared" si="23"/>
        <v>1.6032917139614076</v>
      </c>
      <c r="M185">
        <f t="shared" si="21"/>
        <v>-5.0052006914518454</v>
      </c>
      <c r="N185">
        <f t="shared" si="24"/>
        <v>2.8246622131743777</v>
      </c>
      <c r="O185" s="2">
        <f t="shared" si="25"/>
        <v>2.1755984707957885</v>
      </c>
      <c r="P185">
        <f t="shared" si="26"/>
        <v>-1.5624253500713408</v>
      </c>
      <c r="Q185">
        <f t="shared" si="22"/>
        <v>6.013497599747466</v>
      </c>
      <c r="R185">
        <f t="shared" si="22"/>
        <v>10.065776682232212</v>
      </c>
    </row>
    <row r="186" spans="1:18" x14ac:dyDescent="0.3">
      <c r="A186" t="str">
        <f t="shared" si="19"/>
        <v/>
      </c>
      <c r="B186" t="s">
        <v>190</v>
      </c>
      <c r="C186" s="2">
        <v>1.7587361167117566</v>
      </c>
      <c r="D186" s="5">
        <v>5.6</v>
      </c>
      <c r="E186">
        <v>3.6</v>
      </c>
      <c r="F186" s="5">
        <v>2.1</v>
      </c>
      <c r="G186">
        <v>5.0999999999999996</v>
      </c>
      <c r="H186" s="6">
        <v>0.9114838214885691</v>
      </c>
      <c r="I186" s="6">
        <f t="shared" si="20"/>
        <v>8.8516178511430899E-2</v>
      </c>
      <c r="J186" s="6">
        <v>0.87762596004456539</v>
      </c>
      <c r="K186" s="6">
        <f t="shared" si="27"/>
        <v>0.12237403995543461</v>
      </c>
      <c r="L186">
        <f t="shared" si="23"/>
        <v>3.7770323570228617</v>
      </c>
      <c r="M186">
        <f t="shared" si="21"/>
        <v>4.7328778801336959</v>
      </c>
      <c r="N186">
        <f t="shared" si="24"/>
        <v>2.6346416174424694</v>
      </c>
      <c r="O186" s="2">
        <f t="shared" si="25"/>
        <v>2.4809953561382456</v>
      </c>
      <c r="P186">
        <f t="shared" si="26"/>
        <v>1.1473858710869129</v>
      </c>
      <c r="Q186">
        <f t="shared" si="22"/>
        <v>6.013497599747466</v>
      </c>
      <c r="R186">
        <f t="shared" si="22"/>
        <v>10.065776682232212</v>
      </c>
    </row>
    <row r="187" spans="1:18" x14ac:dyDescent="0.3">
      <c r="A187" t="str">
        <f t="shared" si="19"/>
        <v/>
      </c>
      <c r="B187" t="s">
        <v>191</v>
      </c>
      <c r="C187" s="2">
        <v>1.7612758996069289</v>
      </c>
      <c r="D187" s="5">
        <v>2</v>
      </c>
      <c r="E187">
        <v>-1.2</v>
      </c>
      <c r="F187" s="5">
        <v>-3.4</v>
      </c>
      <c r="G187">
        <v>4</v>
      </c>
      <c r="H187" s="6">
        <v>0.9118199729995986</v>
      </c>
      <c r="I187" s="6">
        <f t="shared" si="20"/>
        <v>8.8180027000401395E-2</v>
      </c>
      <c r="J187" s="6">
        <v>0.87762596004456539</v>
      </c>
      <c r="K187" s="6">
        <f t="shared" si="27"/>
        <v>0.12237403995543461</v>
      </c>
      <c r="L187">
        <f t="shared" si="23"/>
        <v>-0.9178239135987154</v>
      </c>
      <c r="M187">
        <f t="shared" si="21"/>
        <v>3.0944321043297838</v>
      </c>
      <c r="N187">
        <f t="shared" si="24"/>
        <v>1.4875000524618514</v>
      </c>
      <c r="O187" s="2">
        <f t="shared" si="25"/>
        <v>2.2861329757269067</v>
      </c>
      <c r="P187">
        <f t="shared" si="26"/>
        <v>0.94070309767054472</v>
      </c>
      <c r="Q187">
        <f t="shared" si="22"/>
        <v>6.013497599747466</v>
      </c>
      <c r="R187">
        <f t="shared" si="22"/>
        <v>10.065776682232212</v>
      </c>
    </row>
    <row r="188" spans="1:18" x14ac:dyDescent="0.3">
      <c r="A188" t="str">
        <f t="shared" si="19"/>
        <v/>
      </c>
      <c r="B188" t="s">
        <v>192</v>
      </c>
      <c r="C188" s="2">
        <v>1.1147732354055417</v>
      </c>
      <c r="D188" s="5">
        <v>0.3</v>
      </c>
      <c r="E188">
        <v>-2.6</v>
      </c>
      <c r="F188" s="5">
        <v>5.5</v>
      </c>
      <c r="G188">
        <v>0.2</v>
      </c>
      <c r="H188" s="6">
        <v>0.9117775394069414</v>
      </c>
      <c r="I188" s="6">
        <f t="shared" si="20"/>
        <v>8.8222460593058605E-2</v>
      </c>
      <c r="J188" s="6">
        <v>0.87788312474197994</v>
      </c>
      <c r="K188" s="6">
        <f t="shared" si="27"/>
        <v>0.12211687525802006</v>
      </c>
      <c r="L188">
        <f t="shared" si="23"/>
        <v>-2.3441548642801302</v>
      </c>
      <c r="M188">
        <f t="shared" si="21"/>
        <v>0.84721943886750639</v>
      </c>
      <c r="N188">
        <f t="shared" si="24"/>
        <v>0.1716845263813386</v>
      </c>
      <c r="O188" s="2">
        <f t="shared" si="25"/>
        <v>1.5449284172414091</v>
      </c>
      <c r="P188">
        <f t="shared" si="26"/>
        <v>2.8915098077769952</v>
      </c>
      <c r="Q188">
        <f t="shared" si="22"/>
        <v>6.013497599747466</v>
      </c>
      <c r="R188">
        <f t="shared" si="22"/>
        <v>10.065776682232212</v>
      </c>
    </row>
    <row r="189" spans="1:18" x14ac:dyDescent="0.3">
      <c r="A189" t="str">
        <f t="shared" si="19"/>
        <v/>
      </c>
      <c r="B189" t="s">
        <v>193</v>
      </c>
      <c r="C189" s="2">
        <v>2.343961473072298</v>
      </c>
      <c r="D189" s="5">
        <v>-5.3</v>
      </c>
      <c r="E189">
        <v>3.8</v>
      </c>
      <c r="F189" s="5">
        <v>-2</v>
      </c>
      <c r="G189">
        <v>6.8</v>
      </c>
      <c r="H189" s="6">
        <v>0.91147754983637175</v>
      </c>
      <c r="I189" s="6">
        <f t="shared" si="20"/>
        <v>8.8522450163628252E-2</v>
      </c>
      <c r="J189" s="6">
        <v>0.87788312474197994</v>
      </c>
      <c r="K189" s="6">
        <f t="shared" si="27"/>
        <v>0.12211687525802006</v>
      </c>
      <c r="L189">
        <f t="shared" si="23"/>
        <v>2.9944457035109826</v>
      </c>
      <c r="M189">
        <f t="shared" si="21"/>
        <v>5.7253714977294239</v>
      </c>
      <c r="N189">
        <f t="shared" si="24"/>
        <v>-8.9177691455954403E-2</v>
      </c>
      <c r="O189" s="2">
        <f t="shared" si="25"/>
        <v>1.7400035360282562</v>
      </c>
      <c r="P189">
        <f t="shared" si="26"/>
        <v>3.2223410136422381</v>
      </c>
      <c r="Q189">
        <f t="shared" si="22"/>
        <v>6.013497599747466</v>
      </c>
      <c r="R189">
        <f t="shared" si="22"/>
        <v>10.065776682232212</v>
      </c>
    </row>
    <row r="190" spans="1:18" x14ac:dyDescent="0.3">
      <c r="A190" t="str">
        <f t="shared" si="19"/>
        <v/>
      </c>
      <c r="B190" t="s">
        <v>194</v>
      </c>
      <c r="C190" s="2">
        <v>-2.1458406273190511</v>
      </c>
      <c r="D190" s="5">
        <v>-2.8</v>
      </c>
      <c r="E190">
        <v>1.8</v>
      </c>
      <c r="F190" s="5">
        <v>1.5</v>
      </c>
      <c r="G190">
        <v>2.1</v>
      </c>
      <c r="H190" s="6">
        <v>0.91124158333182093</v>
      </c>
      <c r="I190" s="6">
        <f t="shared" si="20"/>
        <v>8.8758416668179074E-2</v>
      </c>
      <c r="J190" s="6">
        <v>0.87788312474197994</v>
      </c>
      <c r="K190" s="6">
        <f t="shared" si="27"/>
        <v>0.12211687525802006</v>
      </c>
      <c r="L190">
        <f t="shared" si="23"/>
        <v>1.3917112833263763</v>
      </c>
      <c r="M190">
        <f t="shared" si="21"/>
        <v>2.0267298748451879</v>
      </c>
      <c r="N190">
        <f t="shared" si="24"/>
        <v>0.68066737418574286</v>
      </c>
      <c r="O190" s="2">
        <f t="shared" si="25"/>
        <v>0.43763136038626288</v>
      </c>
      <c r="P190">
        <f t="shared" si="26"/>
        <v>2.8664402704807066</v>
      </c>
      <c r="Q190">
        <f t="shared" si="22"/>
        <v>6.013497599747466</v>
      </c>
      <c r="R190">
        <f t="shared" si="22"/>
        <v>10.065776682232212</v>
      </c>
    </row>
    <row r="191" spans="1:18" x14ac:dyDescent="0.3">
      <c r="A191" t="str">
        <f t="shared" si="19"/>
        <v>2024</v>
      </c>
      <c r="B191" t="s">
        <v>195</v>
      </c>
      <c r="C191" s="2">
        <v>-1.9697110448534172</v>
      </c>
      <c r="D191" s="5">
        <v>7.4</v>
      </c>
      <c r="E191">
        <v>-0.3</v>
      </c>
      <c r="F191" s="5">
        <v>-0.4</v>
      </c>
      <c r="G191">
        <v>8.1</v>
      </c>
      <c r="H191" s="6">
        <v>0.91125783246482783</v>
      </c>
      <c r="I191" s="6">
        <f t="shared" si="20"/>
        <v>8.8742167535172167E-2</v>
      </c>
      <c r="J191" s="6">
        <v>0.87764655848857376</v>
      </c>
      <c r="K191" s="6">
        <f t="shared" si="27"/>
        <v>0.12235344151142624</v>
      </c>
      <c r="L191">
        <f t="shared" si="23"/>
        <v>0.38331469002082569</v>
      </c>
      <c r="M191">
        <f t="shared" si="21"/>
        <v>7.0599957471528763</v>
      </c>
      <c r="N191">
        <f t="shared" si="24"/>
        <v>1.5898238922860617</v>
      </c>
      <c r="O191" s="2">
        <f t="shared" si="25"/>
        <v>-0.59053006636672345</v>
      </c>
      <c r="P191">
        <f t="shared" si="26"/>
        <v>4.9373657065758296</v>
      </c>
      <c r="Q191">
        <f t="shared" si="22"/>
        <v>6.013497599747466</v>
      </c>
      <c r="R191">
        <f t="shared" si="22"/>
        <v>10.065776682232212</v>
      </c>
    </row>
    <row r="192" spans="1:18" x14ac:dyDescent="0.3">
      <c r="A192" t="str">
        <f t="shared" si="19"/>
        <v/>
      </c>
      <c r="B192" t="s">
        <v>196</v>
      </c>
      <c r="C192" s="2">
        <v>7.3387349690700709</v>
      </c>
      <c r="D192" s="5">
        <v>-0.6</v>
      </c>
      <c r="E192">
        <v>0.6</v>
      </c>
      <c r="F192" s="5">
        <v>2.4</v>
      </c>
      <c r="G192">
        <v>8.9</v>
      </c>
      <c r="H192" s="6">
        <v>0.91129265471370735</v>
      </c>
      <c r="I192" s="6">
        <f t="shared" si="20"/>
        <v>8.8707345286292649E-2</v>
      </c>
      <c r="J192" s="6">
        <v>0.87764655848857376</v>
      </c>
      <c r="K192" s="6">
        <f t="shared" si="27"/>
        <v>0.12235344151142624</v>
      </c>
      <c r="L192">
        <f t="shared" si="23"/>
        <v>0.49355118565644884</v>
      </c>
      <c r="M192">
        <f t="shared" si="21"/>
        <v>8.1047026301757299</v>
      </c>
      <c r="N192">
        <f t="shared" si="24"/>
        <v>0.75619238633455022</v>
      </c>
      <c r="O192" s="2">
        <f t="shared" si="25"/>
        <v>1.0743944322992007</v>
      </c>
      <c r="P192">
        <f t="shared" si="26"/>
        <v>5.7304760840579307</v>
      </c>
      <c r="Q192">
        <f t="shared" si="22"/>
        <v>6.013497599747466</v>
      </c>
      <c r="R192">
        <f t="shared" si="22"/>
        <v>10.065776682232212</v>
      </c>
    </row>
    <row r="193" spans="1:18" x14ac:dyDescent="0.3">
      <c r="A193" t="str">
        <f t="shared" si="19"/>
        <v/>
      </c>
      <c r="B193" t="s">
        <v>197</v>
      </c>
      <c r="C193" s="2">
        <v>3.6617205488516547</v>
      </c>
      <c r="D193" s="5">
        <v>3.1</v>
      </c>
      <c r="E193">
        <v>1.9</v>
      </c>
      <c r="F193" s="5">
        <v>-2.1</v>
      </c>
      <c r="G193">
        <v>10.3</v>
      </c>
      <c r="H193" s="6">
        <v>0.91139046589168249</v>
      </c>
      <c r="I193" s="6">
        <f t="shared" si="20"/>
        <v>8.8609534108317511E-2</v>
      </c>
      <c r="J193" s="6">
        <v>0.87764655848857376</v>
      </c>
      <c r="K193" s="6">
        <f t="shared" si="27"/>
        <v>0.12235344151142624</v>
      </c>
      <c r="L193">
        <f t="shared" si="23"/>
        <v>2.0063314409299808</v>
      </c>
      <c r="M193">
        <f t="shared" si="21"/>
        <v>8.7828173252583142</v>
      </c>
      <c r="N193">
        <f t="shared" si="24"/>
        <v>0.9610657722024184</v>
      </c>
      <c r="O193" s="2">
        <f t="shared" si="25"/>
        <v>3.010248157689436</v>
      </c>
      <c r="P193">
        <f t="shared" si="26"/>
        <v>7.9825052341956395</v>
      </c>
      <c r="Q193">
        <f t="shared" si="22"/>
        <v>6.013497599747466</v>
      </c>
      <c r="R193">
        <f t="shared" si="22"/>
        <v>10.065776682232212</v>
      </c>
    </row>
    <row r="194" spans="1:18" x14ac:dyDescent="0.3">
      <c r="A194" t="str">
        <f t="shared" si="19"/>
        <v/>
      </c>
      <c r="B194" t="s">
        <v>198</v>
      </c>
      <c r="C194" s="2">
        <v>7.8415998396463849E-2</v>
      </c>
      <c r="D194" s="5">
        <v>-4.8</v>
      </c>
      <c r="E194">
        <v>-0.3</v>
      </c>
      <c r="F194" s="5">
        <v>15.5</v>
      </c>
      <c r="G194">
        <v>9.1999999999999993</v>
      </c>
      <c r="H194" s="6">
        <v>0.91118023622757194</v>
      </c>
      <c r="I194" s="6">
        <f t="shared" si="20"/>
        <v>8.8819763772428062E-2</v>
      </c>
      <c r="J194" s="6">
        <v>0.87764655848857376</v>
      </c>
      <c r="K194" s="6">
        <f t="shared" si="27"/>
        <v>0.12235344151142624</v>
      </c>
      <c r="L194">
        <f t="shared" si="23"/>
        <v>-0.69968893697592627</v>
      </c>
      <c r="M194">
        <f t="shared" si="21"/>
        <v>9.9708266815219844</v>
      </c>
      <c r="N194">
        <f t="shared" si="24"/>
        <v>0.60006456320350121</v>
      </c>
      <c r="O194" s="2">
        <f t="shared" si="25"/>
        <v>3.692957172106063</v>
      </c>
      <c r="P194">
        <f t="shared" si="26"/>
        <v>8.9527822123186755</v>
      </c>
      <c r="Q194">
        <f t="shared" si="22"/>
        <v>6.013497599747466</v>
      </c>
      <c r="R194">
        <f t="shared" si="22"/>
        <v>10.065776682232212</v>
      </c>
    </row>
    <row r="195" spans="1:18" x14ac:dyDescent="0.3">
      <c r="A195" t="str">
        <f t="shared" si="19"/>
        <v/>
      </c>
      <c r="B195" t="s">
        <v>199</v>
      </c>
      <c r="C195" s="2">
        <v>0.89925835804840482</v>
      </c>
      <c r="D195" s="5">
        <v>4.9000000000000004</v>
      </c>
      <c r="E195">
        <v>5.0999999999999996</v>
      </c>
      <c r="F195" s="5">
        <v>0.1</v>
      </c>
      <c r="G195">
        <v>10.9</v>
      </c>
      <c r="H195" s="6">
        <v>0.91124969584456084</v>
      </c>
      <c r="I195" s="6">
        <f t="shared" si="20"/>
        <v>8.8750304155439164E-2</v>
      </c>
      <c r="J195" s="6">
        <v>0.87764655848857376</v>
      </c>
      <c r="K195" s="6">
        <f t="shared" si="27"/>
        <v>0.12235344151142624</v>
      </c>
      <c r="L195">
        <f t="shared" si="23"/>
        <v>5.0822499391689115</v>
      </c>
      <c r="M195">
        <f t="shared" si="21"/>
        <v>9.5785828316765969</v>
      </c>
      <c r="N195">
        <f t="shared" si="24"/>
        <v>2.1296308143743219</v>
      </c>
      <c r="O195" s="2">
        <f t="shared" si="25"/>
        <v>1.5464649684321745</v>
      </c>
      <c r="P195">
        <f t="shared" si="26"/>
        <v>9.4440756128189651</v>
      </c>
      <c r="Q195">
        <f t="shared" si="22"/>
        <v>6.013497599747466</v>
      </c>
      <c r="R195">
        <f t="shared" si="22"/>
        <v>10.065776682232212</v>
      </c>
    </row>
    <row r="196" spans="1:18" x14ac:dyDescent="0.3">
      <c r="A196" t="str">
        <f t="shared" si="19"/>
        <v/>
      </c>
      <c r="B196" t="s">
        <v>200</v>
      </c>
      <c r="C196" s="2">
        <v>3.0749526488972112</v>
      </c>
      <c r="D196" s="5">
        <v>0.4</v>
      </c>
      <c r="E196">
        <v>2.2999999999999998</v>
      </c>
      <c r="F196" s="5">
        <v>5.3</v>
      </c>
      <c r="G196">
        <v>13.9</v>
      </c>
      <c r="H196" s="6">
        <v>0.91124969584456084</v>
      </c>
      <c r="I196" s="6">
        <f t="shared" si="20"/>
        <v>8.8750304155439164E-2</v>
      </c>
      <c r="J196" s="6">
        <v>0.87764655848857376</v>
      </c>
      <c r="K196" s="6">
        <f t="shared" si="27"/>
        <v>0.12235344151142624</v>
      </c>
      <c r="L196">
        <f t="shared" si="23"/>
        <v>2.1313744221046655</v>
      </c>
      <c r="M196">
        <f t="shared" si="21"/>
        <v>12.847760403001736</v>
      </c>
      <c r="N196">
        <f>AVERAGE(L194:L196)</f>
        <v>2.1713118080992171</v>
      </c>
      <c r="O196" s="2">
        <f>AVERAGE(C194:C196)</f>
        <v>1.35087566844736</v>
      </c>
      <c r="P196">
        <f t="shared" si="26"/>
        <v>10.79905663873344</v>
      </c>
      <c r="Q196">
        <f>AVERAGE(L$5:L$196)</f>
        <v>6.013497599747466</v>
      </c>
      <c r="R196">
        <f t="shared" si="22"/>
        <v>10.065776682232212</v>
      </c>
    </row>
    <row r="197" spans="1:18" x14ac:dyDescent="0.3">
      <c r="A197" t="str">
        <f t="shared" si="19"/>
        <v/>
      </c>
      <c r="B197" t="s">
        <v>201</v>
      </c>
      <c r="C197" s="2" t="e">
        <v>#N/A</v>
      </c>
      <c r="D197" s="5">
        <v>2.2000000000000002</v>
      </c>
      <c r="E197">
        <v>-1.4</v>
      </c>
      <c r="F197" s="5">
        <v>12.2</v>
      </c>
      <c r="G197">
        <v>5.7</v>
      </c>
      <c r="H197" s="6">
        <v>0.91124969584456084</v>
      </c>
      <c r="I197" s="6">
        <f t="shared" si="20"/>
        <v>8.8750304155439164E-2</v>
      </c>
      <c r="J197" s="6">
        <v>0.87764655848857376</v>
      </c>
      <c r="K197" s="6">
        <f t="shared" si="27"/>
        <v>0.12235344151142624</v>
      </c>
      <c r="L197">
        <f t="shared" ref="L197" si="28">(D197*I197)+(E197*H197)</f>
        <v>-1.0804989050404188</v>
      </c>
      <c r="M197">
        <f t="shared" ref="M197" si="29">(F197*K197)+(G197*J197)</f>
        <v>6.4952973698242706</v>
      </c>
      <c r="N197">
        <f>AVERAGE(L195:L197)</f>
        <v>2.0443751520777194</v>
      </c>
      <c r="P197">
        <f t="shared" si="26"/>
        <v>9.6405468681675348</v>
      </c>
      <c r="Q197">
        <f t="shared" ref="Q197:R208" si="30">AVERAGE(L$5:L$196)</f>
        <v>6.013497599747466</v>
      </c>
      <c r="R197">
        <f t="shared" si="22"/>
        <v>10.065776682232212</v>
      </c>
    </row>
    <row r="198" spans="1:18" x14ac:dyDescent="0.3">
      <c r="A198" t="str">
        <f t="shared" ref="A198:A208" si="31">IF(RIGHT(B198,1)="7",LEFT(B198,4),"")</f>
        <v/>
      </c>
      <c r="B198" t="s">
        <v>202</v>
      </c>
      <c r="C198" s="2" t="e">
        <v>#N/A</v>
      </c>
      <c r="D198" s="5" t="e">
        <v>#N/A</v>
      </c>
      <c r="E198" s="5" t="e">
        <v>#N/A</v>
      </c>
      <c r="F198" s="5" t="e">
        <v>#N/A</v>
      </c>
      <c r="G198" s="5" t="e">
        <v>#N/A</v>
      </c>
      <c r="H198" s="6" t="e">
        <v>#N/A</v>
      </c>
      <c r="J198" s="6" t="e">
        <v>#N/A</v>
      </c>
      <c r="Q198">
        <f t="shared" si="30"/>
        <v>6.013497599747466</v>
      </c>
      <c r="R198">
        <f t="shared" si="30"/>
        <v>10.065776682232212</v>
      </c>
    </row>
    <row r="199" spans="1:18" x14ac:dyDescent="0.3">
      <c r="A199" t="str">
        <f t="shared" si="31"/>
        <v/>
      </c>
      <c r="B199" t="s">
        <v>203</v>
      </c>
      <c r="C199" s="2" t="e">
        <v>#N/A</v>
      </c>
      <c r="D199" s="5" t="e">
        <v>#N/A</v>
      </c>
      <c r="E199" s="5" t="e">
        <v>#N/A</v>
      </c>
      <c r="F199" s="5" t="e">
        <v>#N/A</v>
      </c>
      <c r="G199" s="5" t="e">
        <v>#N/A</v>
      </c>
      <c r="H199" s="6" t="e">
        <v>#N/A</v>
      </c>
      <c r="J199" s="6" t="e">
        <v>#N/A</v>
      </c>
      <c r="Q199">
        <f t="shared" si="30"/>
        <v>6.013497599747466</v>
      </c>
      <c r="R199">
        <f t="shared" si="30"/>
        <v>10.065776682232212</v>
      </c>
    </row>
    <row r="200" spans="1:18" x14ac:dyDescent="0.3">
      <c r="A200" t="str">
        <f t="shared" si="31"/>
        <v/>
      </c>
      <c r="B200" t="s">
        <v>204</v>
      </c>
      <c r="C200" s="2" t="e">
        <v>#N/A</v>
      </c>
      <c r="D200" s="5" t="e">
        <v>#N/A</v>
      </c>
      <c r="E200" s="5" t="e">
        <v>#N/A</v>
      </c>
      <c r="F200" s="5" t="e">
        <v>#N/A</v>
      </c>
      <c r="G200" s="5" t="e">
        <v>#N/A</v>
      </c>
      <c r="H200" s="6" t="e">
        <v>#N/A</v>
      </c>
      <c r="J200" s="6" t="e">
        <v>#N/A</v>
      </c>
      <c r="Q200">
        <f t="shared" si="30"/>
        <v>6.013497599747466</v>
      </c>
      <c r="R200">
        <f t="shared" si="30"/>
        <v>10.065776682232212</v>
      </c>
    </row>
    <row r="201" spans="1:18" x14ac:dyDescent="0.3">
      <c r="A201" t="str">
        <f t="shared" si="31"/>
        <v/>
      </c>
      <c r="B201" t="s">
        <v>205</v>
      </c>
      <c r="C201" s="2" t="e">
        <v>#N/A</v>
      </c>
      <c r="D201" s="5" t="e">
        <v>#N/A</v>
      </c>
      <c r="E201" s="5" t="e">
        <v>#N/A</v>
      </c>
      <c r="F201" s="5" t="e">
        <v>#N/A</v>
      </c>
      <c r="G201" s="5" t="e">
        <v>#N/A</v>
      </c>
      <c r="H201" s="6" t="e">
        <v>#N/A</v>
      </c>
      <c r="J201" s="6" t="e">
        <v>#N/A</v>
      </c>
      <c r="Q201">
        <f t="shared" si="30"/>
        <v>6.013497599747466</v>
      </c>
      <c r="R201">
        <f t="shared" si="30"/>
        <v>10.065776682232212</v>
      </c>
    </row>
    <row r="202" spans="1:18" x14ac:dyDescent="0.3">
      <c r="A202" t="str">
        <f t="shared" si="31"/>
        <v/>
      </c>
      <c r="B202" t="s">
        <v>206</v>
      </c>
      <c r="C202" s="2" t="e">
        <v>#N/A</v>
      </c>
      <c r="D202" s="5" t="e">
        <v>#N/A</v>
      </c>
      <c r="E202" s="5" t="e">
        <v>#N/A</v>
      </c>
      <c r="F202" s="5" t="e">
        <v>#N/A</v>
      </c>
      <c r="G202" s="5" t="e">
        <v>#N/A</v>
      </c>
      <c r="H202" s="6" t="e">
        <v>#N/A</v>
      </c>
      <c r="J202" s="6" t="e">
        <v>#N/A</v>
      </c>
      <c r="Q202">
        <f t="shared" si="30"/>
        <v>6.013497599747466</v>
      </c>
      <c r="R202">
        <f t="shared" si="30"/>
        <v>10.065776682232212</v>
      </c>
    </row>
    <row r="203" spans="1:18" x14ac:dyDescent="0.3">
      <c r="A203" t="str">
        <f t="shared" si="31"/>
        <v>2025</v>
      </c>
      <c r="B203" t="s">
        <v>207</v>
      </c>
      <c r="C203" s="2" t="e">
        <v>#N/A</v>
      </c>
      <c r="D203" s="5" t="e">
        <v>#N/A</v>
      </c>
      <c r="E203" s="5" t="e">
        <v>#N/A</v>
      </c>
      <c r="F203" s="5" t="e">
        <v>#N/A</v>
      </c>
      <c r="G203" s="5" t="e">
        <v>#N/A</v>
      </c>
      <c r="H203" s="6" t="e">
        <v>#N/A</v>
      </c>
      <c r="J203" s="6" t="e">
        <v>#N/A</v>
      </c>
      <c r="Q203">
        <f t="shared" si="30"/>
        <v>6.013497599747466</v>
      </c>
      <c r="R203">
        <f t="shared" si="30"/>
        <v>10.065776682232212</v>
      </c>
    </row>
    <row r="204" spans="1:18" x14ac:dyDescent="0.3">
      <c r="A204" t="str">
        <f t="shared" si="31"/>
        <v/>
      </c>
      <c r="B204" t="s">
        <v>208</v>
      </c>
      <c r="C204" s="2" t="e">
        <v>#N/A</v>
      </c>
      <c r="D204" s="5" t="e">
        <v>#N/A</v>
      </c>
      <c r="E204" s="5" t="e">
        <v>#N/A</v>
      </c>
      <c r="F204" s="5" t="e">
        <v>#N/A</v>
      </c>
      <c r="G204" s="5" t="e">
        <v>#N/A</v>
      </c>
      <c r="H204" s="6" t="e">
        <v>#N/A</v>
      </c>
      <c r="J204" s="6" t="e">
        <v>#N/A</v>
      </c>
      <c r="Q204">
        <f t="shared" si="30"/>
        <v>6.013497599747466</v>
      </c>
      <c r="R204">
        <f t="shared" si="30"/>
        <v>10.065776682232212</v>
      </c>
    </row>
    <row r="205" spans="1:18" x14ac:dyDescent="0.3">
      <c r="A205" t="str">
        <f t="shared" si="31"/>
        <v/>
      </c>
      <c r="B205" t="s">
        <v>209</v>
      </c>
      <c r="C205" s="2" t="e">
        <v>#N/A</v>
      </c>
      <c r="D205" s="5" t="e">
        <v>#N/A</v>
      </c>
      <c r="E205" s="5" t="e">
        <v>#N/A</v>
      </c>
      <c r="F205" s="5" t="e">
        <v>#N/A</v>
      </c>
      <c r="G205" s="5" t="e">
        <v>#N/A</v>
      </c>
      <c r="H205" s="6" t="e">
        <v>#N/A</v>
      </c>
      <c r="J205" s="6" t="e">
        <v>#N/A</v>
      </c>
      <c r="Q205">
        <f t="shared" si="30"/>
        <v>6.013497599747466</v>
      </c>
      <c r="R205">
        <f t="shared" si="30"/>
        <v>10.065776682232212</v>
      </c>
    </row>
    <row r="206" spans="1:18" x14ac:dyDescent="0.3">
      <c r="A206" t="str">
        <f t="shared" si="31"/>
        <v/>
      </c>
      <c r="B206" t="s">
        <v>210</v>
      </c>
      <c r="C206" s="2" t="e">
        <v>#N/A</v>
      </c>
      <c r="D206" s="5" t="e">
        <v>#N/A</v>
      </c>
      <c r="E206" s="5" t="e">
        <v>#N/A</v>
      </c>
      <c r="F206" s="5" t="e">
        <v>#N/A</v>
      </c>
      <c r="G206" s="5" t="e">
        <v>#N/A</v>
      </c>
      <c r="H206" s="6" t="e">
        <v>#N/A</v>
      </c>
      <c r="J206" s="6" t="e">
        <v>#N/A</v>
      </c>
      <c r="Q206">
        <f t="shared" si="30"/>
        <v>6.013497599747466</v>
      </c>
      <c r="R206">
        <f t="shared" si="30"/>
        <v>10.065776682232212</v>
      </c>
    </row>
    <row r="207" spans="1:18" x14ac:dyDescent="0.3">
      <c r="A207" t="str">
        <f t="shared" si="31"/>
        <v/>
      </c>
      <c r="B207" t="s">
        <v>211</v>
      </c>
      <c r="C207" s="2" t="e">
        <v>#N/A</v>
      </c>
      <c r="D207" s="5" t="e">
        <v>#N/A</v>
      </c>
      <c r="E207" s="5" t="e">
        <v>#N/A</v>
      </c>
      <c r="F207" s="5" t="e">
        <v>#N/A</v>
      </c>
      <c r="G207" s="5" t="e">
        <v>#N/A</v>
      </c>
      <c r="H207" s="6" t="e">
        <v>#N/A</v>
      </c>
      <c r="J207" s="6" t="e">
        <v>#N/A</v>
      </c>
      <c r="Q207">
        <f t="shared" si="30"/>
        <v>6.013497599747466</v>
      </c>
      <c r="R207">
        <f t="shared" si="30"/>
        <v>10.065776682232212</v>
      </c>
    </row>
    <row r="208" spans="1:18" x14ac:dyDescent="0.3">
      <c r="A208" t="str">
        <f t="shared" si="31"/>
        <v/>
      </c>
      <c r="B208" t="s">
        <v>212</v>
      </c>
      <c r="C208" s="2" t="e">
        <v>#N/A</v>
      </c>
      <c r="D208" s="5" t="e">
        <v>#N/A</v>
      </c>
      <c r="E208" s="5" t="e">
        <v>#N/A</v>
      </c>
      <c r="F208" s="5" t="e">
        <v>#N/A</v>
      </c>
      <c r="G208" s="5" t="e">
        <v>#N/A</v>
      </c>
      <c r="H208" s="6" t="e">
        <v>#N/A</v>
      </c>
      <c r="J208" s="6" t="e">
        <v>#N/A</v>
      </c>
      <c r="Q208">
        <f t="shared" si="30"/>
        <v>6.013497599747466</v>
      </c>
      <c r="R208">
        <f t="shared" si="30"/>
        <v>10.065776682232212</v>
      </c>
    </row>
    <row r="209" spans="5:7" x14ac:dyDescent="0.3">
      <c r="E209" s="2"/>
      <c r="F209" s="2"/>
      <c r="G209" s="2"/>
    </row>
    <row r="210" spans="5:7" x14ac:dyDescent="0.3">
      <c r="E210" s="2"/>
      <c r="F210" s="2"/>
      <c r="G210" s="2"/>
    </row>
    <row r="211" spans="5:7" x14ac:dyDescent="0.3">
      <c r="E211" s="2"/>
      <c r="F211" s="2"/>
      <c r="G211" s="2"/>
    </row>
    <row r="212" spans="5:7" x14ac:dyDescent="0.3">
      <c r="E212" s="2"/>
      <c r="F212" s="2"/>
      <c r="G212" s="2"/>
    </row>
    <row r="213" spans="5:7" x14ac:dyDescent="0.3">
      <c r="E213" s="2"/>
      <c r="F213" s="2"/>
      <c r="G213" s="2"/>
    </row>
    <row r="214" spans="5:7" x14ac:dyDescent="0.3">
      <c r="E214" s="2"/>
      <c r="F214" s="2"/>
      <c r="G214" s="2"/>
    </row>
    <row r="215" spans="5:7" x14ac:dyDescent="0.3">
      <c r="E215" s="2"/>
      <c r="F215" s="2"/>
      <c r="G215" s="2"/>
    </row>
    <row r="216" spans="5:7" x14ac:dyDescent="0.3">
      <c r="E216" s="2"/>
      <c r="F216" s="2"/>
      <c r="G216" s="2"/>
    </row>
    <row r="217" spans="5:7" x14ac:dyDescent="0.3">
      <c r="E217" s="2"/>
      <c r="F217" s="2"/>
      <c r="G217" s="2"/>
    </row>
    <row r="218" spans="5:7" x14ac:dyDescent="0.3">
      <c r="E218" s="2"/>
      <c r="F218" s="2"/>
      <c r="G218" s="2"/>
    </row>
    <row r="219" spans="5:7" x14ac:dyDescent="0.3">
      <c r="E219" s="2"/>
      <c r="F219" s="2"/>
      <c r="G219" s="2"/>
    </row>
    <row r="220" spans="5:7" x14ac:dyDescent="0.3">
      <c r="E220" s="2"/>
      <c r="F220" s="2"/>
      <c r="G220" s="2"/>
    </row>
    <row r="221" spans="5:7" x14ac:dyDescent="0.3">
      <c r="E221" s="2"/>
      <c r="F221" s="2"/>
      <c r="G221" s="2"/>
    </row>
    <row r="222" spans="5:7" x14ac:dyDescent="0.3">
      <c r="E222" s="2"/>
      <c r="F222" s="2"/>
      <c r="G222" s="2"/>
    </row>
    <row r="223" spans="5:7" x14ac:dyDescent="0.3">
      <c r="E223" s="2"/>
      <c r="F223" s="2"/>
      <c r="G223" s="2"/>
    </row>
    <row r="224" spans="5:7" x14ac:dyDescent="0.3">
      <c r="E224" s="2"/>
      <c r="F224" s="2"/>
      <c r="G224" s="2"/>
    </row>
    <row r="225" spans="5:7" x14ac:dyDescent="0.3">
      <c r="E225" s="2"/>
      <c r="F225" s="2"/>
      <c r="G225" s="2"/>
    </row>
    <row r="226" spans="5:7" x14ac:dyDescent="0.3">
      <c r="E226" s="2"/>
      <c r="F226" s="2"/>
      <c r="G226" s="2"/>
    </row>
    <row r="227" spans="5:7" x14ac:dyDescent="0.3">
      <c r="E227" s="2"/>
      <c r="F227" s="2"/>
      <c r="G227" s="2"/>
    </row>
    <row r="228" spans="5:7" x14ac:dyDescent="0.3">
      <c r="E228" s="2"/>
      <c r="F228" s="2"/>
      <c r="G228" s="2"/>
    </row>
    <row r="229" spans="5:7" x14ac:dyDescent="0.3">
      <c r="E229" s="2"/>
      <c r="F229" s="2"/>
      <c r="G229" s="2"/>
    </row>
    <row r="230" spans="5:7" x14ac:dyDescent="0.3">
      <c r="E230" s="2"/>
      <c r="F230" s="2"/>
      <c r="G230" s="2"/>
    </row>
    <row r="231" spans="5:7" x14ac:dyDescent="0.3">
      <c r="E231" s="2"/>
      <c r="F231" s="2"/>
      <c r="G231" s="2"/>
    </row>
    <row r="232" spans="5:7" x14ac:dyDescent="0.3">
      <c r="E232" s="2"/>
      <c r="F232" s="2"/>
      <c r="G232" s="2"/>
    </row>
    <row r="233" spans="5:7" x14ac:dyDescent="0.3">
      <c r="E233" s="2"/>
      <c r="F233" s="2"/>
      <c r="G233" s="2"/>
    </row>
    <row r="234" spans="5:7" x14ac:dyDescent="0.3">
      <c r="E234" s="2"/>
      <c r="F234" s="2"/>
      <c r="G234" s="2"/>
    </row>
    <row r="235" spans="5:7" x14ac:dyDescent="0.3">
      <c r="E235" s="2"/>
      <c r="F235" s="2"/>
      <c r="G235" s="2"/>
    </row>
    <row r="236" spans="5:7" x14ac:dyDescent="0.3">
      <c r="E236" s="2"/>
      <c r="F236" s="2"/>
      <c r="G236" s="2"/>
    </row>
    <row r="237" spans="5:7" x14ac:dyDescent="0.3">
      <c r="E237" s="2"/>
      <c r="F237" s="2"/>
      <c r="G237" s="2"/>
    </row>
    <row r="238" spans="5:7" x14ac:dyDescent="0.3">
      <c r="E238" s="2"/>
      <c r="F238" s="2"/>
      <c r="G238" s="2"/>
    </row>
    <row r="239" spans="5:7" x14ac:dyDescent="0.3">
      <c r="E239" s="2"/>
      <c r="F239" s="2"/>
      <c r="G239" s="2"/>
    </row>
    <row r="240" spans="5:7" x14ac:dyDescent="0.3">
      <c r="E240" s="2"/>
      <c r="F240" s="2"/>
      <c r="G240" s="2"/>
    </row>
    <row r="241" spans="5:7" x14ac:dyDescent="0.3">
      <c r="E241" s="2"/>
      <c r="F241" s="2"/>
      <c r="G241" s="2"/>
    </row>
    <row r="242" spans="5:7" x14ac:dyDescent="0.3">
      <c r="E242" s="2"/>
      <c r="F242" s="2"/>
      <c r="G242" s="2"/>
    </row>
    <row r="243" spans="5:7" x14ac:dyDescent="0.3">
      <c r="E243" s="2"/>
      <c r="F243" s="2"/>
      <c r="G243" s="2"/>
    </row>
    <row r="244" spans="5:7" x14ac:dyDescent="0.3">
      <c r="E244" s="2"/>
      <c r="F244" s="2"/>
      <c r="G244" s="2"/>
    </row>
    <row r="245" spans="5:7" x14ac:dyDescent="0.3">
      <c r="E245" s="2"/>
      <c r="F245" s="2"/>
      <c r="G245" s="2"/>
    </row>
    <row r="246" spans="5:7" x14ac:dyDescent="0.3">
      <c r="E246" s="2"/>
      <c r="F246" s="2"/>
      <c r="G246" s="2"/>
    </row>
    <row r="247" spans="5:7" x14ac:dyDescent="0.3">
      <c r="E247" s="2"/>
      <c r="F247" s="2"/>
      <c r="G247" s="2"/>
    </row>
    <row r="248" spans="5:7" x14ac:dyDescent="0.3">
      <c r="E248" s="2"/>
      <c r="F248" s="2"/>
      <c r="G248" s="2"/>
    </row>
    <row r="249" spans="5:7" x14ac:dyDescent="0.3">
      <c r="E249" s="2"/>
      <c r="F249" s="2"/>
      <c r="G249" s="2"/>
    </row>
    <row r="250" spans="5:7" x14ac:dyDescent="0.3">
      <c r="E250" s="2"/>
      <c r="F250" s="2"/>
      <c r="G250" s="2"/>
    </row>
    <row r="251" spans="5:7" x14ac:dyDescent="0.3">
      <c r="E251" s="2"/>
      <c r="F251" s="2"/>
      <c r="G251" s="2"/>
    </row>
    <row r="252" spans="5:7" x14ac:dyDescent="0.3">
      <c r="E252" s="2"/>
      <c r="F252" s="2"/>
      <c r="G252" s="2"/>
    </row>
    <row r="253" spans="5:7" x14ac:dyDescent="0.3">
      <c r="E253" s="2"/>
      <c r="F253" s="2"/>
      <c r="G253" s="2"/>
    </row>
    <row r="254" spans="5:7" x14ac:dyDescent="0.3">
      <c r="E254" s="2"/>
      <c r="F254" s="2"/>
      <c r="G254" s="2"/>
    </row>
    <row r="255" spans="5:7" x14ac:dyDescent="0.3">
      <c r="E255" s="2"/>
      <c r="F255" s="2"/>
      <c r="G255" s="2"/>
    </row>
    <row r="256" spans="5:7" x14ac:dyDescent="0.3">
      <c r="E256" s="2"/>
      <c r="F256" s="2"/>
      <c r="G256" s="2"/>
    </row>
    <row r="257" spans="5:7" x14ac:dyDescent="0.3">
      <c r="E257" s="2"/>
      <c r="F257" s="2"/>
      <c r="G257" s="2"/>
    </row>
    <row r="258" spans="5:7" x14ac:dyDescent="0.3">
      <c r="E258" s="2"/>
      <c r="F258" s="2"/>
      <c r="G258" s="2"/>
    </row>
    <row r="259" spans="5:7" x14ac:dyDescent="0.3">
      <c r="E259" s="2"/>
      <c r="F259" s="2"/>
      <c r="G259" s="2"/>
    </row>
    <row r="260" spans="5:7" x14ac:dyDescent="0.3">
      <c r="E260" s="2"/>
      <c r="F260" s="2"/>
      <c r="G260" s="2"/>
    </row>
    <row r="261" spans="5:7" x14ac:dyDescent="0.3">
      <c r="E261" s="2"/>
      <c r="F261" s="2"/>
      <c r="G261" s="2"/>
    </row>
    <row r="262" spans="5:7" x14ac:dyDescent="0.3">
      <c r="E262" s="2"/>
      <c r="F262" s="2"/>
      <c r="G262" s="2"/>
    </row>
    <row r="263" spans="5:7" x14ac:dyDescent="0.3">
      <c r="E263" s="2"/>
      <c r="F263" s="2"/>
      <c r="G263" s="2"/>
    </row>
    <row r="264" spans="5:7" x14ac:dyDescent="0.3">
      <c r="E264" s="2"/>
      <c r="F264" s="2"/>
      <c r="G264" s="2"/>
    </row>
    <row r="265" spans="5:7" x14ac:dyDescent="0.3">
      <c r="E265" s="2"/>
      <c r="F265" s="2"/>
      <c r="G265" s="2"/>
    </row>
    <row r="266" spans="5:7" x14ac:dyDescent="0.3">
      <c r="E266" s="2"/>
      <c r="F266" s="2"/>
      <c r="G266" s="2"/>
    </row>
    <row r="267" spans="5:7" x14ac:dyDescent="0.3">
      <c r="E267" s="2"/>
      <c r="F267" s="2"/>
      <c r="G267" s="2"/>
    </row>
    <row r="268" spans="5:7" x14ac:dyDescent="0.3">
      <c r="E268" s="2"/>
      <c r="F268" s="2"/>
      <c r="G268" s="2"/>
    </row>
    <row r="269" spans="5:7" x14ac:dyDescent="0.3">
      <c r="E269" s="2"/>
      <c r="F269" s="2"/>
      <c r="G269" s="2"/>
    </row>
    <row r="270" spans="5:7" x14ac:dyDescent="0.3">
      <c r="E270" s="2"/>
      <c r="F270" s="2"/>
      <c r="G270" s="2"/>
    </row>
    <row r="271" spans="5:7" x14ac:dyDescent="0.3">
      <c r="E271" s="2"/>
      <c r="F271" s="2"/>
      <c r="G271" s="2"/>
    </row>
    <row r="272" spans="5:7" x14ac:dyDescent="0.3">
      <c r="E272" s="2"/>
      <c r="F272" s="2"/>
      <c r="G272" s="2"/>
    </row>
    <row r="273" spans="5:7" x14ac:dyDescent="0.3">
      <c r="E273" s="2"/>
      <c r="F273" s="2"/>
      <c r="G273" s="2"/>
    </row>
    <row r="274" spans="5:7" x14ac:dyDescent="0.3">
      <c r="E274" s="2"/>
      <c r="F274" s="2"/>
      <c r="G274" s="2"/>
    </row>
    <row r="275" spans="5:7" x14ac:dyDescent="0.3">
      <c r="E275" s="2"/>
      <c r="F275" s="2"/>
      <c r="G275" s="2"/>
    </row>
    <row r="276" spans="5:7" x14ac:dyDescent="0.3">
      <c r="E276" s="2"/>
      <c r="F276" s="2"/>
      <c r="G276" s="2"/>
    </row>
    <row r="277" spans="5:7" x14ac:dyDescent="0.3">
      <c r="E277" s="2"/>
      <c r="F277" s="2"/>
      <c r="G277" s="2"/>
    </row>
    <row r="278" spans="5:7" x14ac:dyDescent="0.3">
      <c r="E278" s="2"/>
      <c r="F278" s="2"/>
      <c r="G278" s="2"/>
    </row>
    <row r="279" spans="5:7" x14ac:dyDescent="0.3">
      <c r="E279" s="2"/>
      <c r="F279" s="2"/>
      <c r="G279" s="2"/>
    </row>
    <row r="280" spans="5:7" x14ac:dyDescent="0.3">
      <c r="E280" s="2"/>
      <c r="F280" s="2"/>
      <c r="G280" s="2"/>
    </row>
    <row r="281" spans="5:7" x14ac:dyDescent="0.3">
      <c r="E281" s="2"/>
      <c r="F281" s="2"/>
      <c r="G281" s="2"/>
    </row>
    <row r="282" spans="5:7" x14ac:dyDescent="0.3">
      <c r="E282" s="2"/>
      <c r="F282" s="2"/>
      <c r="G282" s="2"/>
    </row>
    <row r="283" spans="5:7" x14ac:dyDescent="0.3">
      <c r="E283" s="2"/>
      <c r="F283" s="2"/>
      <c r="G283" s="2"/>
    </row>
    <row r="284" spans="5:7" x14ac:dyDescent="0.3">
      <c r="E284" s="2"/>
      <c r="F284" s="2"/>
      <c r="G284" s="2"/>
    </row>
    <row r="285" spans="5:7" x14ac:dyDescent="0.3">
      <c r="E285" s="2"/>
      <c r="F285" s="2"/>
      <c r="G285" s="2"/>
    </row>
    <row r="286" spans="5:7" x14ac:dyDescent="0.3">
      <c r="E286" s="2"/>
      <c r="F286" s="2"/>
      <c r="G286" s="2"/>
    </row>
    <row r="287" spans="5:7" x14ac:dyDescent="0.3">
      <c r="E287" s="2"/>
      <c r="F287" s="2"/>
      <c r="G287" s="2"/>
    </row>
    <row r="288" spans="5:7" x14ac:dyDescent="0.3">
      <c r="E288" s="2"/>
      <c r="F288" s="2"/>
      <c r="G288" s="2"/>
    </row>
    <row r="289" spans="5:7" x14ac:dyDescent="0.3">
      <c r="E289" s="2"/>
      <c r="F289" s="2"/>
      <c r="G289" s="2"/>
    </row>
    <row r="290" spans="5:7" x14ac:dyDescent="0.3">
      <c r="E290" s="2"/>
      <c r="F290" s="2"/>
      <c r="G290" s="2"/>
    </row>
    <row r="291" spans="5:7" x14ac:dyDescent="0.3">
      <c r="E291" s="2"/>
      <c r="F291" s="2"/>
      <c r="G291" s="2"/>
    </row>
    <row r="292" spans="5:7" x14ac:dyDescent="0.3">
      <c r="E292" s="2"/>
      <c r="F292" s="2"/>
      <c r="G292" s="2"/>
    </row>
    <row r="293" spans="5:7" x14ac:dyDescent="0.3">
      <c r="E293" s="2"/>
      <c r="F293" s="2"/>
      <c r="G293" s="2"/>
    </row>
    <row r="294" spans="5:7" x14ac:dyDescent="0.3">
      <c r="E294" s="2"/>
      <c r="F294" s="2"/>
      <c r="G294" s="2"/>
    </row>
    <row r="295" spans="5:7" x14ac:dyDescent="0.3">
      <c r="E295" s="2"/>
      <c r="F295" s="2"/>
      <c r="G295" s="2"/>
    </row>
    <row r="296" spans="5:7" x14ac:dyDescent="0.3">
      <c r="E296" s="2"/>
      <c r="F296" s="2"/>
      <c r="G296" s="2"/>
    </row>
    <row r="297" spans="5:7" x14ac:dyDescent="0.3">
      <c r="E297" s="2"/>
      <c r="F297" s="2"/>
      <c r="G297" s="2"/>
    </row>
    <row r="298" spans="5:7" x14ac:dyDescent="0.3">
      <c r="E298" s="2"/>
      <c r="F298" s="2"/>
      <c r="G298" s="2"/>
    </row>
    <row r="299" spans="5:7" x14ac:dyDescent="0.3">
      <c r="E299" s="2"/>
      <c r="F299" s="2"/>
      <c r="G299" s="2"/>
    </row>
    <row r="300" spans="5:7" x14ac:dyDescent="0.3">
      <c r="E300" s="2"/>
      <c r="F300" s="2"/>
      <c r="G300" s="2"/>
    </row>
    <row r="301" spans="5:7" x14ac:dyDescent="0.3">
      <c r="E301" s="2"/>
      <c r="F301" s="2"/>
      <c r="G301" s="2"/>
    </row>
    <row r="302" spans="5:7" x14ac:dyDescent="0.3">
      <c r="E302" s="2"/>
      <c r="F302" s="2"/>
      <c r="G302" s="2"/>
    </row>
    <row r="303" spans="5:7" x14ac:dyDescent="0.3">
      <c r="E303" s="2"/>
      <c r="F303" s="2"/>
      <c r="G303" s="2"/>
    </row>
    <row r="304" spans="5:7" x14ac:dyDescent="0.3">
      <c r="E304" s="2"/>
      <c r="F304" s="2"/>
      <c r="G304" s="2"/>
    </row>
    <row r="305" spans="5:7" x14ac:dyDescent="0.3">
      <c r="E305" s="2"/>
      <c r="F305" s="2"/>
      <c r="G305" s="2"/>
    </row>
    <row r="306" spans="5:7" x14ac:dyDescent="0.3">
      <c r="E306" s="2"/>
      <c r="F306" s="2"/>
      <c r="G306" s="2"/>
    </row>
    <row r="307" spans="5:7" x14ac:dyDescent="0.3">
      <c r="E307" s="2"/>
      <c r="F307" s="2"/>
      <c r="G307" s="2"/>
    </row>
    <row r="308" spans="5:7" x14ac:dyDescent="0.3">
      <c r="E308" s="2"/>
      <c r="F308" s="2"/>
      <c r="G308" s="2"/>
    </row>
    <row r="309" spans="5:7" x14ac:dyDescent="0.3">
      <c r="E309" s="2"/>
      <c r="F309" s="2"/>
      <c r="G309" s="2"/>
    </row>
    <row r="310" spans="5:7" x14ac:dyDescent="0.3">
      <c r="E310" s="2"/>
      <c r="F310" s="2"/>
      <c r="G310" s="2"/>
    </row>
    <row r="311" spans="5:7" x14ac:dyDescent="0.3">
      <c r="E311" s="2"/>
      <c r="F311" s="2"/>
      <c r="G311" s="2"/>
    </row>
    <row r="312" spans="5:7" x14ac:dyDescent="0.3">
      <c r="E312" s="2"/>
      <c r="F312" s="2"/>
      <c r="G312" s="2"/>
    </row>
    <row r="313" spans="5:7" x14ac:dyDescent="0.3">
      <c r="E313" s="2"/>
      <c r="F313" s="2"/>
      <c r="G313" s="2"/>
    </row>
    <row r="314" spans="5:7" x14ac:dyDescent="0.3">
      <c r="E314" s="2"/>
      <c r="F314" s="2"/>
      <c r="G314" s="2"/>
    </row>
    <row r="315" spans="5:7" x14ac:dyDescent="0.3">
      <c r="E315" s="2"/>
      <c r="F315" s="2"/>
      <c r="G315" s="2"/>
    </row>
    <row r="316" spans="5:7" x14ac:dyDescent="0.3">
      <c r="E316" s="2"/>
      <c r="F316" s="2"/>
      <c r="G316" s="2"/>
    </row>
    <row r="317" spans="5:7" x14ac:dyDescent="0.3">
      <c r="E317" s="2"/>
      <c r="F317" s="2"/>
      <c r="G317" s="2"/>
    </row>
    <row r="318" spans="5:7" x14ac:dyDescent="0.3">
      <c r="E318" s="2"/>
      <c r="F318" s="2"/>
      <c r="G318" s="2"/>
    </row>
    <row r="319" spans="5:7" x14ac:dyDescent="0.3">
      <c r="E319" s="2"/>
      <c r="F319" s="2"/>
      <c r="G319" s="2"/>
    </row>
    <row r="320" spans="5:7" x14ac:dyDescent="0.3">
      <c r="E320" s="2"/>
      <c r="F320" s="2"/>
      <c r="G320" s="2"/>
    </row>
    <row r="321" spans="5:7" x14ac:dyDescent="0.3">
      <c r="E321" s="2"/>
      <c r="F321" s="2"/>
      <c r="G321" s="2"/>
    </row>
    <row r="322" spans="5:7" x14ac:dyDescent="0.3">
      <c r="E322" s="2"/>
      <c r="F322" s="2"/>
      <c r="G322" s="2"/>
    </row>
    <row r="323" spans="5:7" x14ac:dyDescent="0.3">
      <c r="E323" s="2"/>
      <c r="F323" s="2"/>
      <c r="G323" s="2"/>
    </row>
    <row r="324" spans="5:7" x14ac:dyDescent="0.3">
      <c r="E324" s="2"/>
      <c r="F324" s="2"/>
      <c r="G324" s="2"/>
    </row>
    <row r="325" spans="5:7" x14ac:dyDescent="0.3">
      <c r="E325" s="2"/>
      <c r="F325" s="2"/>
      <c r="G325" s="2"/>
    </row>
    <row r="326" spans="5:7" x14ac:dyDescent="0.3">
      <c r="E326" s="2"/>
      <c r="F326" s="2"/>
      <c r="G326" s="2"/>
    </row>
    <row r="327" spans="5:7" x14ac:dyDescent="0.3">
      <c r="E327" s="2"/>
      <c r="F327" s="2"/>
      <c r="G327" s="2"/>
    </row>
    <row r="328" spans="5:7" x14ac:dyDescent="0.3">
      <c r="E328" s="2"/>
      <c r="F328" s="2"/>
      <c r="G328" s="2"/>
    </row>
    <row r="329" spans="5:7" x14ac:dyDescent="0.3">
      <c r="E329" s="2"/>
      <c r="F329" s="2"/>
      <c r="G329" s="2"/>
    </row>
    <row r="330" spans="5:7" x14ac:dyDescent="0.3">
      <c r="E330" s="2"/>
      <c r="F330" s="2"/>
      <c r="G330" s="2"/>
    </row>
    <row r="331" spans="5:7" x14ac:dyDescent="0.3">
      <c r="E331" s="2"/>
      <c r="F331" s="2"/>
      <c r="G331" s="2"/>
    </row>
    <row r="332" spans="5:7" x14ac:dyDescent="0.3">
      <c r="E332" s="2"/>
      <c r="F332" s="2"/>
      <c r="G332" s="2"/>
    </row>
    <row r="333" spans="5:7" x14ac:dyDescent="0.3">
      <c r="E333" s="2"/>
      <c r="F333" s="2"/>
      <c r="G333" s="2"/>
    </row>
    <row r="334" spans="5:7" x14ac:dyDescent="0.3">
      <c r="E334" s="2"/>
      <c r="F334" s="2"/>
      <c r="G334" s="2"/>
    </row>
    <row r="335" spans="5:7" x14ac:dyDescent="0.3">
      <c r="E335" s="2"/>
      <c r="F335" s="2"/>
      <c r="G335" s="2"/>
    </row>
    <row r="336" spans="5:7" x14ac:dyDescent="0.3">
      <c r="E336" s="2"/>
      <c r="F336" s="2"/>
      <c r="G336" s="2"/>
    </row>
    <row r="337" spans="5:7" x14ac:dyDescent="0.3">
      <c r="E337" s="2"/>
      <c r="F337" s="2"/>
      <c r="G337" s="2"/>
    </row>
    <row r="338" spans="5:7" x14ac:dyDescent="0.3">
      <c r="E338" s="2"/>
      <c r="F338" s="2"/>
      <c r="G338" s="2"/>
    </row>
    <row r="339" spans="5:7" x14ac:dyDescent="0.3">
      <c r="E339" s="2"/>
      <c r="F339" s="2"/>
      <c r="G339" s="2"/>
    </row>
    <row r="340" spans="5:7" x14ac:dyDescent="0.3">
      <c r="E340" s="2"/>
      <c r="F340" s="2"/>
      <c r="G340" s="2"/>
    </row>
    <row r="341" spans="5:7" x14ac:dyDescent="0.3">
      <c r="E341" s="2"/>
      <c r="F341" s="2"/>
      <c r="G341" s="2"/>
    </row>
    <row r="342" spans="5:7" x14ac:dyDescent="0.3">
      <c r="E342" s="2"/>
      <c r="F342" s="2"/>
      <c r="G342" s="2"/>
    </row>
    <row r="343" spans="5:7" x14ac:dyDescent="0.3">
      <c r="E343" s="2"/>
      <c r="F343" s="2"/>
      <c r="G343" s="2"/>
    </row>
    <row r="344" spans="5:7" x14ac:dyDescent="0.3">
      <c r="E344" s="2"/>
      <c r="F344" s="2"/>
      <c r="G344" s="2"/>
    </row>
    <row r="345" spans="5:7" x14ac:dyDescent="0.3">
      <c r="E345" s="2"/>
      <c r="F345" s="2"/>
      <c r="G345" s="2"/>
    </row>
    <row r="346" spans="5:7" x14ac:dyDescent="0.3">
      <c r="E346" s="2"/>
      <c r="F346" s="2"/>
      <c r="G346" s="2"/>
    </row>
    <row r="347" spans="5:7" x14ac:dyDescent="0.3">
      <c r="E347" s="2"/>
      <c r="F347" s="2"/>
      <c r="G347" s="2"/>
    </row>
    <row r="348" spans="5:7" x14ac:dyDescent="0.3">
      <c r="E348" s="2"/>
      <c r="F348" s="2"/>
      <c r="G348" s="2"/>
    </row>
    <row r="349" spans="5:7" x14ac:dyDescent="0.3">
      <c r="E349" s="2"/>
      <c r="F349" s="2"/>
      <c r="G349" s="2"/>
    </row>
    <row r="350" spans="5:7" x14ac:dyDescent="0.3">
      <c r="E350" s="2"/>
      <c r="F350" s="2"/>
      <c r="G350" s="2"/>
    </row>
    <row r="351" spans="5:7" x14ac:dyDescent="0.3">
      <c r="E351" s="2"/>
      <c r="F351" s="2"/>
      <c r="G351" s="2"/>
    </row>
    <row r="352" spans="5:7" x14ac:dyDescent="0.3">
      <c r="E352" s="2"/>
      <c r="F352" s="2"/>
      <c r="G352" s="2"/>
    </row>
    <row r="353" spans="5:7" x14ac:dyDescent="0.3">
      <c r="E353" s="2"/>
      <c r="F353" s="2"/>
      <c r="G353" s="2"/>
    </row>
    <row r="354" spans="5:7" x14ac:dyDescent="0.3">
      <c r="E354" s="2"/>
      <c r="F354" s="2"/>
      <c r="G354" s="2"/>
    </row>
    <row r="355" spans="5:7" x14ac:dyDescent="0.3">
      <c r="E355" s="2"/>
      <c r="F355" s="2"/>
      <c r="G355" s="2"/>
    </row>
    <row r="356" spans="5:7" x14ac:dyDescent="0.3">
      <c r="E356" s="2"/>
      <c r="F356" s="2"/>
      <c r="G356" s="2"/>
    </row>
    <row r="357" spans="5:7" x14ac:dyDescent="0.3">
      <c r="E357" s="2"/>
      <c r="F357" s="2"/>
      <c r="G357" s="2"/>
    </row>
    <row r="358" spans="5:7" x14ac:dyDescent="0.3">
      <c r="E358" s="2"/>
      <c r="F358" s="2"/>
      <c r="G358" s="2"/>
    </row>
    <row r="359" spans="5:7" x14ac:dyDescent="0.3">
      <c r="E359" s="2"/>
      <c r="F359" s="2"/>
      <c r="G359" s="2"/>
    </row>
    <row r="360" spans="5:7" x14ac:dyDescent="0.3">
      <c r="E360" s="2"/>
      <c r="F360" s="2"/>
      <c r="G360" s="2"/>
    </row>
    <row r="361" spans="5:7" x14ac:dyDescent="0.3">
      <c r="E361" s="2"/>
      <c r="F361" s="2"/>
      <c r="G361" s="2"/>
    </row>
    <row r="362" spans="5:7" x14ac:dyDescent="0.3">
      <c r="E362" s="2"/>
      <c r="F362" s="2"/>
      <c r="G362" s="2"/>
    </row>
    <row r="363" spans="5:7" x14ac:dyDescent="0.3">
      <c r="E363" s="2"/>
      <c r="F363" s="2"/>
      <c r="G363" s="2"/>
    </row>
    <row r="364" spans="5:7" x14ac:dyDescent="0.3">
      <c r="E364" s="2"/>
      <c r="F364" s="2"/>
      <c r="G364" s="2"/>
    </row>
    <row r="365" spans="5:7" x14ac:dyDescent="0.3">
      <c r="E365" s="2"/>
      <c r="F365" s="2"/>
      <c r="G365" s="2"/>
    </row>
    <row r="366" spans="5:7" x14ac:dyDescent="0.3">
      <c r="E366" s="2"/>
      <c r="F366" s="2"/>
      <c r="G366" s="2"/>
    </row>
    <row r="367" spans="5:7" x14ac:dyDescent="0.3">
      <c r="E367" s="2"/>
      <c r="F367" s="2"/>
      <c r="G367" s="2"/>
    </row>
    <row r="368" spans="5:7" x14ac:dyDescent="0.3">
      <c r="E368" s="2"/>
      <c r="F368" s="2"/>
      <c r="G368" s="2"/>
    </row>
    <row r="369" spans="5:7" x14ac:dyDescent="0.3">
      <c r="E369" s="2"/>
      <c r="F369" s="2"/>
      <c r="G369" s="2"/>
    </row>
    <row r="370" spans="5:7" x14ac:dyDescent="0.3">
      <c r="E370" s="2"/>
      <c r="F370" s="2"/>
      <c r="G370" s="2"/>
    </row>
    <row r="371" spans="5:7" x14ac:dyDescent="0.3">
      <c r="E371" s="2"/>
      <c r="F371" s="2"/>
      <c r="G371" s="2"/>
    </row>
    <row r="372" spans="5:7" x14ac:dyDescent="0.3">
      <c r="E372" s="2"/>
      <c r="F372" s="2"/>
      <c r="G372" s="2"/>
    </row>
    <row r="373" spans="5:7" x14ac:dyDescent="0.3">
      <c r="E373" s="2"/>
      <c r="F373" s="2"/>
      <c r="G373" s="2"/>
    </row>
    <row r="374" spans="5:7" x14ac:dyDescent="0.3">
      <c r="E374" s="2"/>
      <c r="F374" s="2"/>
      <c r="G374" s="2"/>
    </row>
    <row r="375" spans="5:7" x14ac:dyDescent="0.3">
      <c r="E375" s="2"/>
      <c r="F375" s="2"/>
      <c r="G375" s="2"/>
    </row>
    <row r="376" spans="5:7" x14ac:dyDescent="0.3">
      <c r="E376" s="2"/>
      <c r="F376" s="2"/>
      <c r="G376" s="2"/>
    </row>
    <row r="377" spans="5:7" x14ac:dyDescent="0.3">
      <c r="E377" s="2"/>
      <c r="F377" s="2"/>
      <c r="G377" s="2"/>
    </row>
    <row r="378" spans="5:7" x14ac:dyDescent="0.3">
      <c r="E378" s="2"/>
      <c r="F378" s="2"/>
      <c r="G378" s="2"/>
    </row>
    <row r="379" spans="5:7" x14ac:dyDescent="0.3">
      <c r="E379" s="2"/>
      <c r="F379" s="2"/>
      <c r="G379" s="2"/>
    </row>
    <row r="380" spans="5:7" x14ac:dyDescent="0.3">
      <c r="E380" s="2"/>
      <c r="F380" s="2"/>
      <c r="G380" s="2"/>
    </row>
    <row r="381" spans="5:7" x14ac:dyDescent="0.3">
      <c r="E381" s="2"/>
      <c r="F381" s="2"/>
      <c r="G381" s="2"/>
    </row>
    <row r="382" spans="5:7" x14ac:dyDescent="0.3">
      <c r="E382" s="2"/>
      <c r="F382" s="2"/>
      <c r="G382" s="2"/>
    </row>
    <row r="383" spans="5:7" x14ac:dyDescent="0.3">
      <c r="E383" s="2"/>
      <c r="F383" s="2"/>
      <c r="G383" s="2"/>
    </row>
    <row r="384" spans="5:7" x14ac:dyDescent="0.3">
      <c r="E384" s="2"/>
      <c r="F384" s="2"/>
      <c r="G384" s="2"/>
    </row>
    <row r="385" spans="5:7" x14ac:dyDescent="0.3">
      <c r="E385" s="2"/>
      <c r="F385" s="2"/>
      <c r="G385" s="2"/>
    </row>
    <row r="386" spans="5:7" x14ac:dyDescent="0.3">
      <c r="E386" s="2"/>
      <c r="F386" s="2"/>
      <c r="G386" s="2"/>
    </row>
    <row r="387" spans="5:7" x14ac:dyDescent="0.3">
      <c r="E387" s="2"/>
      <c r="F387" s="2"/>
      <c r="G387" s="2"/>
    </row>
    <row r="388" spans="5:7" x14ac:dyDescent="0.3">
      <c r="E388" s="2"/>
      <c r="F388" s="2"/>
      <c r="G388" s="2"/>
    </row>
    <row r="389" spans="5:7" x14ac:dyDescent="0.3">
      <c r="E389" s="2"/>
      <c r="F389" s="2"/>
      <c r="G389" s="2"/>
    </row>
    <row r="390" spans="5:7" x14ac:dyDescent="0.3">
      <c r="E390" s="2"/>
      <c r="F390" s="2"/>
      <c r="G390" s="2"/>
    </row>
    <row r="391" spans="5:7" x14ac:dyDescent="0.3">
      <c r="E391" s="2"/>
      <c r="F391" s="2"/>
      <c r="G391" s="2"/>
    </row>
    <row r="392" spans="5:7" x14ac:dyDescent="0.3">
      <c r="E392" s="2"/>
      <c r="F392" s="2"/>
      <c r="G392" s="2"/>
    </row>
    <row r="393" spans="5:7" x14ac:dyDescent="0.3">
      <c r="E393" s="2"/>
      <c r="F393" s="2"/>
      <c r="G393" s="2"/>
    </row>
    <row r="394" spans="5:7" x14ac:dyDescent="0.3">
      <c r="E394" s="2"/>
      <c r="F394" s="2"/>
      <c r="G394" s="2"/>
    </row>
    <row r="395" spans="5:7" x14ac:dyDescent="0.3">
      <c r="E395" s="2"/>
      <c r="F395" s="2"/>
      <c r="G395" s="2"/>
    </row>
    <row r="396" spans="5:7" x14ac:dyDescent="0.3">
      <c r="E396" s="2"/>
      <c r="F396" s="2"/>
      <c r="G396" s="2"/>
    </row>
    <row r="397" spans="5:7" x14ac:dyDescent="0.3">
      <c r="E397" s="2"/>
      <c r="F397" s="2"/>
      <c r="G397" s="2"/>
    </row>
    <row r="398" spans="5:7" x14ac:dyDescent="0.3">
      <c r="E398" s="2"/>
      <c r="F398" s="2"/>
      <c r="G398" s="2"/>
    </row>
    <row r="399" spans="5:7" x14ac:dyDescent="0.3">
      <c r="E399" s="2"/>
      <c r="F399" s="2"/>
      <c r="G399" s="2"/>
    </row>
    <row r="400" spans="5:7" x14ac:dyDescent="0.3">
      <c r="E400" s="2"/>
      <c r="F400" s="2"/>
      <c r="G400" s="2"/>
    </row>
    <row r="401" spans="5:7" x14ac:dyDescent="0.3">
      <c r="E401" s="2"/>
      <c r="F401" s="2"/>
      <c r="G401" s="2"/>
    </row>
    <row r="402" spans="5:7" x14ac:dyDescent="0.3">
      <c r="E402" s="2"/>
      <c r="F402" s="2"/>
      <c r="G402" s="2"/>
    </row>
    <row r="403" spans="5:7" x14ac:dyDescent="0.3">
      <c r="E403" s="2"/>
      <c r="F403" s="2"/>
      <c r="G403" s="2"/>
    </row>
    <row r="404" spans="5:7" x14ac:dyDescent="0.3">
      <c r="E404" s="2"/>
      <c r="F404" s="2"/>
      <c r="G404" s="2"/>
    </row>
    <row r="405" spans="5:7" x14ac:dyDescent="0.3">
      <c r="E405" s="2"/>
      <c r="F405" s="2"/>
      <c r="G405" s="2"/>
    </row>
    <row r="406" spans="5:7" x14ac:dyDescent="0.3">
      <c r="E406" s="2"/>
      <c r="F406" s="2"/>
      <c r="G406" s="2"/>
    </row>
    <row r="407" spans="5:7" x14ac:dyDescent="0.3">
      <c r="E407" s="2"/>
      <c r="F407" s="2"/>
      <c r="G407" s="2"/>
    </row>
    <row r="408" spans="5:7" x14ac:dyDescent="0.3">
      <c r="E408" s="2"/>
      <c r="F408" s="2"/>
      <c r="G408" s="2"/>
    </row>
    <row r="409" spans="5:7" x14ac:dyDescent="0.3">
      <c r="E409" s="2"/>
      <c r="F409" s="2"/>
      <c r="G409" s="2"/>
    </row>
    <row r="410" spans="5:7" x14ac:dyDescent="0.3">
      <c r="E410" s="2"/>
      <c r="F410" s="2"/>
      <c r="G410" s="2"/>
    </row>
    <row r="411" spans="5:7" x14ac:dyDescent="0.3">
      <c r="E411" s="2"/>
      <c r="F411" s="2"/>
      <c r="G411" s="2"/>
    </row>
    <row r="412" spans="5:7" x14ac:dyDescent="0.3">
      <c r="E412" s="2"/>
      <c r="F412" s="2"/>
      <c r="G412" s="2"/>
    </row>
    <row r="413" spans="5:7" x14ac:dyDescent="0.3">
      <c r="E413" s="2"/>
      <c r="F413" s="2"/>
      <c r="G413" s="2"/>
    </row>
    <row r="414" spans="5:7" x14ac:dyDescent="0.3">
      <c r="E414" s="2"/>
      <c r="F414" s="2"/>
      <c r="G414" s="2"/>
    </row>
    <row r="415" spans="5:7" x14ac:dyDescent="0.3">
      <c r="E415" s="2"/>
      <c r="F415" s="2"/>
      <c r="G415" s="2"/>
    </row>
    <row r="416" spans="5:7" x14ac:dyDescent="0.3">
      <c r="E416" s="2"/>
      <c r="F416" s="2"/>
      <c r="G416" s="2"/>
    </row>
    <row r="417" spans="5:7" x14ac:dyDescent="0.3">
      <c r="E417" s="2"/>
      <c r="F417" s="2"/>
      <c r="G417" s="2"/>
    </row>
    <row r="418" spans="5:7" x14ac:dyDescent="0.3">
      <c r="E418" s="2"/>
      <c r="F418" s="2"/>
      <c r="G418" s="2"/>
    </row>
    <row r="419" spans="5:7" x14ac:dyDescent="0.3">
      <c r="E419" s="2"/>
      <c r="F419" s="2"/>
      <c r="G419" s="2"/>
    </row>
    <row r="420" spans="5:7" x14ac:dyDescent="0.3">
      <c r="E420" s="2"/>
      <c r="F420" s="2"/>
      <c r="G420" s="2"/>
    </row>
    <row r="421" spans="5:7" x14ac:dyDescent="0.3">
      <c r="E421" s="2"/>
      <c r="F421" s="2"/>
      <c r="G421" s="2"/>
    </row>
    <row r="422" spans="5:7" x14ac:dyDescent="0.3">
      <c r="E422" s="2"/>
      <c r="F422" s="2"/>
      <c r="G422" s="2"/>
    </row>
    <row r="423" spans="5:7" x14ac:dyDescent="0.3">
      <c r="E423" s="2"/>
      <c r="F423" s="2"/>
      <c r="G423" s="2"/>
    </row>
    <row r="424" spans="5:7" x14ac:dyDescent="0.3">
      <c r="E424" s="2"/>
      <c r="F424" s="2"/>
      <c r="G424" s="2"/>
    </row>
    <row r="425" spans="5:7" x14ac:dyDescent="0.3">
      <c r="E425" s="2"/>
      <c r="F425" s="2"/>
      <c r="G425" s="2"/>
    </row>
    <row r="426" spans="5:7" x14ac:dyDescent="0.3">
      <c r="E426" s="2"/>
      <c r="F426" s="2"/>
      <c r="G426" s="2"/>
    </row>
    <row r="427" spans="5:7" x14ac:dyDescent="0.3">
      <c r="E427" s="2"/>
      <c r="F427" s="2"/>
      <c r="G427" s="2"/>
    </row>
    <row r="428" spans="5:7" x14ac:dyDescent="0.3">
      <c r="E428" s="2"/>
      <c r="F428" s="2"/>
      <c r="G428" s="2"/>
    </row>
    <row r="429" spans="5:7" x14ac:dyDescent="0.3">
      <c r="E429" s="2"/>
      <c r="F429" s="2"/>
      <c r="G429" s="2"/>
    </row>
    <row r="430" spans="5:7" x14ac:dyDescent="0.3">
      <c r="E430" s="2"/>
      <c r="F430" s="2"/>
      <c r="G430" s="2"/>
    </row>
    <row r="431" spans="5:7" x14ac:dyDescent="0.3">
      <c r="E431" s="2"/>
      <c r="F431" s="2"/>
      <c r="G431" s="2"/>
    </row>
    <row r="432" spans="5:7" x14ac:dyDescent="0.3">
      <c r="E432" s="2"/>
      <c r="F432" s="2"/>
      <c r="G432" s="2"/>
    </row>
    <row r="433" spans="5:7" x14ac:dyDescent="0.3">
      <c r="E433" s="2"/>
      <c r="F433" s="2"/>
      <c r="G433" s="2"/>
    </row>
    <row r="434" spans="5:7" x14ac:dyDescent="0.3">
      <c r="E434" s="2"/>
      <c r="F434" s="2"/>
      <c r="G434" s="2"/>
    </row>
    <row r="435" spans="5:7" x14ac:dyDescent="0.3">
      <c r="E435" s="2"/>
      <c r="F435" s="2"/>
      <c r="G435" s="2"/>
    </row>
    <row r="436" spans="5:7" x14ac:dyDescent="0.3">
      <c r="E436" s="2"/>
      <c r="F436" s="2"/>
      <c r="G436" s="2"/>
    </row>
    <row r="437" spans="5:7" x14ac:dyDescent="0.3">
      <c r="E437" s="2"/>
      <c r="F437" s="2"/>
      <c r="G437" s="2"/>
    </row>
    <row r="438" spans="5:7" x14ac:dyDescent="0.3">
      <c r="E438" s="2"/>
      <c r="F438" s="2"/>
      <c r="G438" s="2"/>
    </row>
    <row r="439" spans="5:7" x14ac:dyDescent="0.3">
      <c r="E439" s="2"/>
      <c r="F439" s="2"/>
      <c r="G439" s="2"/>
    </row>
    <row r="440" spans="5:7" x14ac:dyDescent="0.3">
      <c r="E440" s="2"/>
      <c r="F440" s="2"/>
      <c r="G440" s="2"/>
    </row>
    <row r="441" spans="5:7" x14ac:dyDescent="0.3">
      <c r="E441" s="2"/>
      <c r="F441" s="2"/>
      <c r="G441" s="2"/>
    </row>
    <row r="442" spans="5:7" x14ac:dyDescent="0.3">
      <c r="E442" s="2"/>
      <c r="F442" s="2"/>
      <c r="G442" s="2"/>
    </row>
    <row r="443" spans="5:7" x14ac:dyDescent="0.3">
      <c r="E443" s="2"/>
      <c r="F443" s="2"/>
      <c r="G443" s="2"/>
    </row>
    <row r="444" spans="5:7" x14ac:dyDescent="0.3">
      <c r="E444" s="2"/>
      <c r="F444" s="2"/>
      <c r="G444" s="2"/>
    </row>
    <row r="445" spans="5:7" x14ac:dyDescent="0.3">
      <c r="E445" s="2"/>
      <c r="F445" s="2"/>
      <c r="G445" s="2"/>
    </row>
    <row r="446" spans="5:7" x14ac:dyDescent="0.3">
      <c r="E446" s="2"/>
      <c r="F446" s="2"/>
      <c r="G446" s="2"/>
    </row>
    <row r="447" spans="5:7" x14ac:dyDescent="0.3">
      <c r="E447" s="2"/>
      <c r="F447" s="2"/>
      <c r="G447" s="2"/>
    </row>
    <row r="448" spans="5:7" x14ac:dyDescent="0.3">
      <c r="E448" s="2"/>
      <c r="F448" s="2"/>
      <c r="G448" s="2"/>
    </row>
    <row r="449" spans="5:7" x14ac:dyDescent="0.3">
      <c r="E449" s="2"/>
      <c r="F449" s="2"/>
      <c r="G449" s="2"/>
    </row>
    <row r="450" spans="5:7" x14ac:dyDescent="0.3">
      <c r="E450" s="2"/>
      <c r="F450" s="2"/>
      <c r="G450" s="2"/>
    </row>
    <row r="451" spans="5:7" x14ac:dyDescent="0.3">
      <c r="E451" s="2"/>
      <c r="F451" s="2"/>
      <c r="G451" s="2"/>
    </row>
    <row r="452" spans="5:7" x14ac:dyDescent="0.3">
      <c r="E452" s="2"/>
      <c r="F452" s="2"/>
      <c r="G452" s="2"/>
    </row>
    <row r="453" spans="5:7" x14ac:dyDescent="0.3">
      <c r="E453" s="2"/>
      <c r="F453" s="2"/>
      <c r="G453" s="2"/>
    </row>
    <row r="454" spans="5:7" x14ac:dyDescent="0.3">
      <c r="E454" s="2"/>
      <c r="F454" s="2"/>
      <c r="G454" s="2"/>
    </row>
    <row r="455" spans="5:7" x14ac:dyDescent="0.3">
      <c r="E455" s="2"/>
      <c r="F455" s="2"/>
      <c r="G455" s="2"/>
    </row>
    <row r="456" spans="5:7" x14ac:dyDescent="0.3">
      <c r="E456" s="2"/>
      <c r="F456" s="2"/>
      <c r="G456" s="2"/>
    </row>
    <row r="457" spans="5:7" x14ac:dyDescent="0.3">
      <c r="E457" s="2"/>
      <c r="F457" s="2"/>
      <c r="G457" s="2"/>
    </row>
    <row r="458" spans="5:7" x14ac:dyDescent="0.3">
      <c r="E458" s="2"/>
      <c r="F458" s="2"/>
      <c r="G458" s="2"/>
    </row>
    <row r="459" spans="5:7" x14ac:dyDescent="0.3">
      <c r="E459" s="2"/>
      <c r="F459" s="2"/>
      <c r="G459" s="2"/>
    </row>
    <row r="460" spans="5:7" x14ac:dyDescent="0.3">
      <c r="E460" s="2"/>
      <c r="F460" s="2"/>
      <c r="G460" s="2"/>
    </row>
    <row r="461" spans="5:7" x14ac:dyDescent="0.3">
      <c r="E461" s="2"/>
      <c r="F461" s="2"/>
      <c r="G461" s="2"/>
    </row>
    <row r="462" spans="5:7" x14ac:dyDescent="0.3">
      <c r="E462" s="2"/>
      <c r="F462" s="2"/>
      <c r="G462" s="2"/>
    </row>
    <row r="463" spans="5:7" x14ac:dyDescent="0.3">
      <c r="E463" s="2"/>
      <c r="F463" s="2"/>
      <c r="G463" s="2"/>
    </row>
    <row r="464" spans="5:7" x14ac:dyDescent="0.3">
      <c r="E464" s="2"/>
      <c r="F464" s="2"/>
      <c r="G464" s="2"/>
    </row>
    <row r="465" spans="5:7" x14ac:dyDescent="0.3">
      <c r="E465" s="2"/>
      <c r="F465" s="2"/>
      <c r="G465" s="2"/>
    </row>
    <row r="466" spans="5:7" x14ac:dyDescent="0.3">
      <c r="E466" s="2"/>
      <c r="F466" s="2"/>
      <c r="G466" s="2"/>
    </row>
    <row r="467" spans="5:7" x14ac:dyDescent="0.3">
      <c r="E467" s="2"/>
      <c r="F467" s="2"/>
      <c r="G467" s="2"/>
    </row>
    <row r="468" spans="5:7" x14ac:dyDescent="0.3">
      <c r="E468" s="2"/>
      <c r="F468" s="2"/>
      <c r="G468" s="2"/>
    </row>
    <row r="469" spans="5:7" x14ac:dyDescent="0.3">
      <c r="E469" s="2"/>
      <c r="F469" s="2"/>
      <c r="G469" s="2"/>
    </row>
    <row r="470" spans="5:7" x14ac:dyDescent="0.3">
      <c r="E470" s="2"/>
      <c r="F470" s="2"/>
      <c r="G470" s="2"/>
    </row>
    <row r="471" spans="5:7" x14ac:dyDescent="0.3">
      <c r="E471" s="2"/>
      <c r="F471" s="2"/>
      <c r="G471" s="2"/>
    </row>
    <row r="472" spans="5:7" x14ac:dyDescent="0.3">
      <c r="E472" s="2"/>
      <c r="F472" s="2"/>
      <c r="G472" s="2"/>
    </row>
    <row r="473" spans="5:7" x14ac:dyDescent="0.3">
      <c r="E473" s="2"/>
      <c r="F473" s="2"/>
      <c r="G473" s="2"/>
    </row>
    <row r="474" spans="5:7" x14ac:dyDescent="0.3">
      <c r="E474" s="2"/>
      <c r="F474" s="2"/>
      <c r="G474" s="2"/>
    </row>
    <row r="475" spans="5:7" x14ac:dyDescent="0.3">
      <c r="E475" s="2"/>
      <c r="F475" s="2"/>
      <c r="G475" s="2"/>
    </row>
    <row r="476" spans="5:7" x14ac:dyDescent="0.3">
      <c r="E476" s="2"/>
      <c r="F476" s="2"/>
      <c r="G476" s="2"/>
    </row>
    <row r="477" spans="5:7" x14ac:dyDescent="0.3">
      <c r="E477" s="2"/>
      <c r="F477" s="2"/>
      <c r="G477" s="2"/>
    </row>
    <row r="478" spans="5:7" x14ac:dyDescent="0.3">
      <c r="E478" s="2"/>
      <c r="F478" s="2"/>
      <c r="G478" s="2"/>
    </row>
    <row r="479" spans="5:7" x14ac:dyDescent="0.3">
      <c r="E479" s="2"/>
      <c r="F479" s="2"/>
      <c r="G479" s="2"/>
    </row>
    <row r="480" spans="5:7" x14ac:dyDescent="0.3">
      <c r="E480" s="2"/>
      <c r="F480" s="2"/>
      <c r="G480" s="2"/>
    </row>
    <row r="481" spans="5:7" x14ac:dyDescent="0.3">
      <c r="E481" s="2"/>
      <c r="F481" s="2"/>
      <c r="G481" s="2"/>
    </row>
    <row r="482" spans="5:7" x14ac:dyDescent="0.3">
      <c r="E482" s="2"/>
      <c r="F482" s="2"/>
      <c r="G482" s="2"/>
    </row>
    <row r="483" spans="5:7" x14ac:dyDescent="0.3">
      <c r="E483" s="2"/>
      <c r="F483" s="2"/>
      <c r="G483" s="2"/>
    </row>
    <row r="484" spans="5:7" x14ac:dyDescent="0.3">
      <c r="E484" s="2"/>
      <c r="F484" s="2"/>
      <c r="G484" s="2"/>
    </row>
    <row r="485" spans="5:7" x14ac:dyDescent="0.3">
      <c r="E485" s="2"/>
      <c r="F485" s="2"/>
      <c r="G485" s="2"/>
    </row>
    <row r="486" spans="5:7" x14ac:dyDescent="0.3">
      <c r="E486" s="2"/>
      <c r="F486" s="2"/>
      <c r="G486" s="2"/>
    </row>
    <row r="487" spans="5:7" x14ac:dyDescent="0.3">
      <c r="E487" s="2"/>
      <c r="F487" s="2"/>
      <c r="G487" s="2"/>
    </row>
    <row r="488" spans="5:7" x14ac:dyDescent="0.3">
      <c r="E488" s="2"/>
      <c r="F488" s="2"/>
      <c r="G488" s="2"/>
    </row>
    <row r="489" spans="5:7" x14ac:dyDescent="0.3">
      <c r="E489" s="2"/>
      <c r="F489" s="2"/>
      <c r="G489" s="2"/>
    </row>
    <row r="490" spans="5:7" x14ac:dyDescent="0.3">
      <c r="E490" s="2"/>
      <c r="F490" s="2"/>
      <c r="G490" s="2"/>
    </row>
    <row r="491" spans="5:7" x14ac:dyDescent="0.3">
      <c r="E491" s="2"/>
      <c r="F491" s="2"/>
      <c r="G491" s="2"/>
    </row>
    <row r="492" spans="5:7" x14ac:dyDescent="0.3">
      <c r="E492" s="2"/>
      <c r="F492" s="2"/>
      <c r="G492" s="2"/>
    </row>
    <row r="493" spans="5:7" x14ac:dyDescent="0.3">
      <c r="E493" s="2"/>
      <c r="F493" s="2"/>
      <c r="G493" s="2"/>
    </row>
    <row r="494" spans="5:7" x14ac:dyDescent="0.3">
      <c r="E494" s="2"/>
      <c r="F494" s="2"/>
      <c r="G494" s="2"/>
    </row>
    <row r="495" spans="5:7" x14ac:dyDescent="0.3">
      <c r="E495" s="2"/>
      <c r="F495" s="2"/>
      <c r="G495" s="2"/>
    </row>
    <row r="496" spans="5:7" x14ac:dyDescent="0.3">
      <c r="E496" s="2"/>
      <c r="F496" s="2"/>
      <c r="G496" s="2"/>
    </row>
    <row r="497" spans="5:7" x14ac:dyDescent="0.3">
      <c r="E497" s="2"/>
      <c r="F497" s="2"/>
      <c r="G497" s="2"/>
    </row>
    <row r="498" spans="5:7" x14ac:dyDescent="0.3">
      <c r="E498" s="2"/>
      <c r="F498" s="2"/>
      <c r="G498" s="2"/>
    </row>
    <row r="499" spans="5:7" x14ac:dyDescent="0.3">
      <c r="E499" s="2"/>
      <c r="F499" s="2"/>
      <c r="G499" s="2"/>
    </row>
    <row r="500" spans="5:7" x14ac:dyDescent="0.3">
      <c r="E500" s="2"/>
      <c r="F500" s="2"/>
      <c r="G500" s="2"/>
    </row>
    <row r="501" spans="5:7" x14ac:dyDescent="0.3">
      <c r="E501" s="2"/>
      <c r="F501" s="2"/>
      <c r="G501" s="2"/>
    </row>
    <row r="502" spans="5:7" x14ac:dyDescent="0.3">
      <c r="E502" s="2"/>
      <c r="F502" s="2"/>
      <c r="G502" s="2"/>
    </row>
    <row r="503" spans="5:7" x14ac:dyDescent="0.3">
      <c r="E503" s="2"/>
      <c r="F503" s="2"/>
      <c r="G503" s="2"/>
    </row>
    <row r="504" spans="5:7" x14ac:dyDescent="0.3">
      <c r="E504" s="2"/>
      <c r="F504" s="2"/>
      <c r="G504" s="2"/>
    </row>
    <row r="505" spans="5:7" x14ac:dyDescent="0.3">
      <c r="E505" s="2"/>
      <c r="F505" s="2"/>
      <c r="G505" s="2"/>
    </row>
    <row r="506" spans="5:7" x14ac:dyDescent="0.3">
      <c r="E506" s="2"/>
      <c r="F506" s="2"/>
      <c r="G506" s="2"/>
    </row>
    <row r="507" spans="5:7" x14ac:dyDescent="0.3">
      <c r="E507" s="2"/>
      <c r="F507" s="2"/>
      <c r="G507" s="2"/>
    </row>
    <row r="508" spans="5:7" x14ac:dyDescent="0.3">
      <c r="E508" s="2"/>
      <c r="F508" s="2"/>
      <c r="G508" s="2"/>
    </row>
    <row r="509" spans="5:7" x14ac:dyDescent="0.3">
      <c r="E509" s="2"/>
      <c r="F509" s="2"/>
      <c r="G509" s="2"/>
    </row>
    <row r="510" spans="5:7" x14ac:dyDescent="0.3">
      <c r="E510" s="2"/>
      <c r="F510" s="2"/>
      <c r="G510" s="2"/>
    </row>
    <row r="511" spans="5:7" x14ac:dyDescent="0.3">
      <c r="E511" s="2"/>
      <c r="F511" s="2"/>
      <c r="G511" s="2"/>
    </row>
    <row r="512" spans="5:7" x14ac:dyDescent="0.3">
      <c r="E512" s="2"/>
      <c r="F512" s="2"/>
      <c r="G512" s="2"/>
    </row>
    <row r="513" spans="5:7" x14ac:dyDescent="0.3">
      <c r="E513" s="2"/>
      <c r="F513" s="2"/>
      <c r="G513" s="2"/>
    </row>
    <row r="514" spans="5:7" x14ac:dyDescent="0.3">
      <c r="E514" s="2"/>
      <c r="F514" s="2"/>
      <c r="G514" s="2"/>
    </row>
    <row r="515" spans="5:7" x14ac:dyDescent="0.3">
      <c r="E515" s="2"/>
      <c r="F515" s="2"/>
      <c r="G515" s="2"/>
    </row>
    <row r="516" spans="5:7" x14ac:dyDescent="0.3">
      <c r="E516" s="2"/>
      <c r="F516" s="2"/>
      <c r="G516" s="2"/>
    </row>
    <row r="517" spans="5:7" x14ac:dyDescent="0.3">
      <c r="E517" s="2"/>
      <c r="F517" s="2"/>
      <c r="G517" s="2"/>
    </row>
    <row r="518" spans="5:7" x14ac:dyDescent="0.3">
      <c r="E518" s="2"/>
      <c r="F518" s="2"/>
      <c r="G518" s="2"/>
    </row>
    <row r="519" spans="5:7" x14ac:dyDescent="0.3">
      <c r="E519" s="2"/>
      <c r="F519" s="2"/>
      <c r="G519" s="2"/>
    </row>
    <row r="520" spans="5:7" x14ac:dyDescent="0.3">
      <c r="E520" s="2"/>
      <c r="F520" s="2"/>
      <c r="G520" s="2"/>
    </row>
    <row r="521" spans="5:7" x14ac:dyDescent="0.3">
      <c r="E521" s="2"/>
      <c r="F521" s="2"/>
      <c r="G521" s="2"/>
    </row>
    <row r="522" spans="5:7" x14ac:dyDescent="0.3">
      <c r="E522" s="2"/>
      <c r="F522" s="2"/>
      <c r="G522" s="2"/>
    </row>
    <row r="523" spans="5:7" x14ac:dyDescent="0.3">
      <c r="E523" s="2"/>
      <c r="F523" s="2"/>
      <c r="G523" s="2"/>
    </row>
    <row r="524" spans="5:7" x14ac:dyDescent="0.3">
      <c r="E524" s="2"/>
      <c r="F524" s="2"/>
      <c r="G524" s="2"/>
    </row>
    <row r="525" spans="5:7" x14ac:dyDescent="0.3">
      <c r="E525" s="2"/>
      <c r="F525" s="2"/>
      <c r="G525" s="2"/>
    </row>
    <row r="526" spans="5:7" x14ac:dyDescent="0.3">
      <c r="E526" s="2"/>
      <c r="F526" s="2"/>
      <c r="G526" s="2"/>
    </row>
    <row r="527" spans="5:7" x14ac:dyDescent="0.3">
      <c r="E527" s="2"/>
      <c r="F527" s="2"/>
      <c r="G527" s="2"/>
    </row>
    <row r="528" spans="5:7" x14ac:dyDescent="0.3">
      <c r="E528" s="2"/>
      <c r="F528" s="2"/>
      <c r="G528" s="2"/>
    </row>
    <row r="529" spans="5:7" x14ac:dyDescent="0.3">
      <c r="E529" s="2"/>
      <c r="F529" s="2"/>
      <c r="G529" s="2"/>
    </row>
    <row r="530" spans="5:7" x14ac:dyDescent="0.3">
      <c r="E530" s="2"/>
      <c r="F530" s="2"/>
      <c r="G530" s="2"/>
    </row>
    <row r="531" spans="5:7" x14ac:dyDescent="0.3">
      <c r="E531" s="2"/>
      <c r="F531" s="2"/>
      <c r="G531" s="2"/>
    </row>
    <row r="532" spans="5:7" x14ac:dyDescent="0.3">
      <c r="E532" s="2"/>
      <c r="F532" s="2"/>
      <c r="G532" s="2"/>
    </row>
    <row r="533" spans="5:7" x14ac:dyDescent="0.3">
      <c r="E533" s="2"/>
      <c r="F533" s="2"/>
      <c r="G533" s="2"/>
    </row>
    <row r="534" spans="5:7" x14ac:dyDescent="0.3">
      <c r="E534" s="2"/>
      <c r="F534" s="2"/>
      <c r="G534" s="2"/>
    </row>
    <row r="535" spans="5:7" x14ac:dyDescent="0.3">
      <c r="E535" s="2"/>
      <c r="F535" s="2"/>
      <c r="G535" s="2"/>
    </row>
    <row r="536" spans="5:7" x14ac:dyDescent="0.3">
      <c r="E536" s="2"/>
      <c r="F536" s="2"/>
      <c r="G536" s="2"/>
    </row>
    <row r="537" spans="5:7" x14ac:dyDescent="0.3">
      <c r="E537" s="2"/>
      <c r="F537" s="2"/>
      <c r="G537" s="2"/>
    </row>
    <row r="538" spans="5:7" x14ac:dyDescent="0.3">
      <c r="E538" s="2"/>
      <c r="F538" s="2"/>
      <c r="G538" s="2"/>
    </row>
    <row r="539" spans="5:7" x14ac:dyDescent="0.3">
      <c r="E539" s="2"/>
      <c r="F539" s="2"/>
      <c r="G539" s="2"/>
    </row>
    <row r="540" spans="5:7" x14ac:dyDescent="0.3">
      <c r="E540" s="2"/>
      <c r="F540" s="2"/>
      <c r="G540" s="2"/>
    </row>
    <row r="541" spans="5:7" x14ac:dyDescent="0.3">
      <c r="E541" s="2"/>
      <c r="F541" s="2"/>
      <c r="G541" s="2"/>
    </row>
    <row r="542" spans="5:7" x14ac:dyDescent="0.3">
      <c r="E542" s="2"/>
      <c r="F542" s="2"/>
      <c r="G542" s="2"/>
    </row>
    <row r="543" spans="5:7" x14ac:dyDescent="0.3">
      <c r="E543" s="2"/>
      <c r="F543" s="2"/>
      <c r="G543" s="2"/>
    </row>
    <row r="544" spans="5:7" x14ac:dyDescent="0.3">
      <c r="E544" s="2"/>
      <c r="F544" s="2"/>
      <c r="G544" s="2"/>
    </row>
    <row r="545" spans="5:7" x14ac:dyDescent="0.3">
      <c r="E545" s="2"/>
      <c r="F545" s="2"/>
      <c r="G545" s="2"/>
    </row>
    <row r="546" spans="5:7" x14ac:dyDescent="0.3">
      <c r="E546" s="2"/>
      <c r="F546" s="2"/>
      <c r="G546" s="2"/>
    </row>
    <row r="547" spans="5:7" x14ac:dyDescent="0.3">
      <c r="E547" s="2"/>
      <c r="F547" s="2"/>
      <c r="G547" s="2"/>
    </row>
    <row r="548" spans="5:7" x14ac:dyDescent="0.3">
      <c r="E548" s="2"/>
      <c r="F548" s="2"/>
      <c r="G548" s="2"/>
    </row>
    <row r="549" spans="5:7" x14ac:dyDescent="0.3">
      <c r="E549" s="2"/>
      <c r="F549" s="2"/>
      <c r="G549" s="2"/>
    </row>
    <row r="550" spans="5:7" x14ac:dyDescent="0.3">
      <c r="E550" s="2"/>
      <c r="F550" s="2"/>
      <c r="G550" s="2"/>
    </row>
    <row r="551" spans="5:7" x14ac:dyDescent="0.3">
      <c r="E551" s="2"/>
      <c r="F551" s="2"/>
      <c r="G551" s="2"/>
    </row>
    <row r="552" spans="5:7" x14ac:dyDescent="0.3">
      <c r="E552" s="2"/>
      <c r="F552" s="2"/>
      <c r="G552" s="2"/>
    </row>
    <row r="553" spans="5:7" x14ac:dyDescent="0.3">
      <c r="E553" s="2"/>
      <c r="F553" s="2"/>
      <c r="G553" s="2"/>
    </row>
    <row r="554" spans="5:7" x14ac:dyDescent="0.3">
      <c r="E554" s="2"/>
      <c r="F554" s="2"/>
      <c r="G554" s="2"/>
    </row>
    <row r="555" spans="5:7" x14ac:dyDescent="0.3">
      <c r="E555" s="2"/>
      <c r="F555" s="2"/>
      <c r="G555" s="2"/>
    </row>
    <row r="556" spans="5:7" x14ac:dyDescent="0.3">
      <c r="E556" s="2"/>
      <c r="F556" s="2"/>
      <c r="G556" s="2"/>
    </row>
    <row r="557" spans="5:7" x14ac:dyDescent="0.3">
      <c r="E557" s="2"/>
      <c r="F557" s="2"/>
      <c r="G557" s="2"/>
    </row>
    <row r="558" spans="5:7" x14ac:dyDescent="0.3">
      <c r="E558" s="2"/>
      <c r="F558" s="2"/>
      <c r="G558" s="2"/>
    </row>
    <row r="559" spans="5:7" x14ac:dyDescent="0.3">
      <c r="E559" s="2"/>
      <c r="F559" s="2"/>
      <c r="G559" s="2"/>
    </row>
    <row r="560" spans="5:7" x14ac:dyDescent="0.3">
      <c r="E560" s="2"/>
      <c r="F560" s="2"/>
      <c r="G560" s="2"/>
    </row>
    <row r="561" spans="5:7" x14ac:dyDescent="0.3">
      <c r="E561" s="2"/>
      <c r="F561" s="2"/>
      <c r="G561" s="2"/>
    </row>
    <row r="562" spans="5:7" x14ac:dyDescent="0.3">
      <c r="E562" s="2"/>
      <c r="F562" s="2"/>
      <c r="G562" s="2"/>
    </row>
    <row r="563" spans="5:7" x14ac:dyDescent="0.3">
      <c r="E563" s="2"/>
      <c r="F563" s="2"/>
      <c r="G563" s="2"/>
    </row>
    <row r="564" spans="5:7" x14ac:dyDescent="0.3">
      <c r="E564" s="2"/>
      <c r="F564" s="2"/>
      <c r="G564" s="2"/>
    </row>
    <row r="565" spans="5:7" x14ac:dyDescent="0.3">
      <c r="E565" s="2"/>
      <c r="F565" s="2"/>
      <c r="G565" s="2"/>
    </row>
    <row r="566" spans="5:7" x14ac:dyDescent="0.3">
      <c r="E566" s="2"/>
      <c r="F566" s="2"/>
      <c r="G566" s="2"/>
    </row>
    <row r="567" spans="5:7" x14ac:dyDescent="0.3">
      <c r="E567" s="2"/>
      <c r="F567" s="2"/>
      <c r="G567" s="2"/>
    </row>
    <row r="568" spans="5:7" x14ac:dyDescent="0.3">
      <c r="E568" s="2"/>
      <c r="F568" s="2"/>
      <c r="G568" s="2"/>
    </row>
    <row r="569" spans="5:7" x14ac:dyDescent="0.3">
      <c r="E569" s="2"/>
      <c r="F569" s="2"/>
      <c r="G569" s="2"/>
    </row>
    <row r="570" spans="5:7" x14ac:dyDescent="0.3">
      <c r="E570" s="2"/>
      <c r="F570" s="2"/>
      <c r="G570" s="2"/>
    </row>
    <row r="571" spans="5:7" x14ac:dyDescent="0.3">
      <c r="E571" s="2"/>
      <c r="F571" s="2"/>
      <c r="G571" s="2"/>
    </row>
    <row r="572" spans="5:7" x14ac:dyDescent="0.3">
      <c r="E572" s="2"/>
      <c r="F572" s="2"/>
      <c r="G572" s="2"/>
    </row>
    <row r="573" spans="5:7" x14ac:dyDescent="0.3">
      <c r="E573" s="2"/>
      <c r="F573" s="2"/>
      <c r="G573" s="2"/>
    </row>
    <row r="574" spans="5:7" x14ac:dyDescent="0.3">
      <c r="E574" s="2"/>
      <c r="F574" s="2"/>
      <c r="G574" s="2"/>
    </row>
    <row r="575" spans="5:7" x14ac:dyDescent="0.3">
      <c r="E575" s="2"/>
      <c r="F575" s="2"/>
      <c r="G575" s="2"/>
    </row>
    <row r="576" spans="5:7" x14ac:dyDescent="0.3">
      <c r="E576" s="2"/>
      <c r="F576" s="2"/>
      <c r="G576" s="2"/>
    </row>
    <row r="577" spans="5:7" x14ac:dyDescent="0.3">
      <c r="E577" s="2"/>
      <c r="F577" s="2"/>
      <c r="G577" s="2"/>
    </row>
    <row r="578" spans="5:7" x14ac:dyDescent="0.3">
      <c r="E578" s="2"/>
      <c r="F578" s="2"/>
      <c r="G578" s="2"/>
    </row>
    <row r="579" spans="5:7" x14ac:dyDescent="0.3">
      <c r="E579" s="2"/>
      <c r="F579" s="2"/>
      <c r="G579" s="2"/>
    </row>
    <row r="580" spans="5:7" x14ac:dyDescent="0.3">
      <c r="E580" s="2"/>
      <c r="F580" s="2"/>
      <c r="G580" s="2"/>
    </row>
    <row r="581" spans="5:7" x14ac:dyDescent="0.3">
      <c r="E581" s="2"/>
      <c r="F581" s="2"/>
      <c r="G581" s="2"/>
    </row>
    <row r="582" spans="5:7" x14ac:dyDescent="0.3">
      <c r="E582" s="2"/>
      <c r="F582" s="2"/>
      <c r="G582" s="2"/>
    </row>
    <row r="583" spans="5:7" x14ac:dyDescent="0.3">
      <c r="E583" s="2"/>
      <c r="F583" s="2"/>
      <c r="G583" s="2"/>
    </row>
    <row r="584" spans="5:7" x14ac:dyDescent="0.3">
      <c r="E584" s="2"/>
      <c r="F584" s="2"/>
      <c r="G584" s="2"/>
    </row>
    <row r="585" spans="5:7" x14ac:dyDescent="0.3">
      <c r="E585" s="2"/>
      <c r="F585" s="2"/>
      <c r="G585" s="2"/>
    </row>
    <row r="586" spans="5:7" x14ac:dyDescent="0.3">
      <c r="E586" s="2"/>
      <c r="F586" s="2"/>
      <c r="G586" s="2"/>
    </row>
    <row r="587" spans="5:7" x14ac:dyDescent="0.3">
      <c r="E587" s="2"/>
      <c r="F587" s="2"/>
      <c r="G587" s="2"/>
    </row>
    <row r="588" spans="5:7" x14ac:dyDescent="0.3">
      <c r="E588" s="2"/>
      <c r="F588" s="2"/>
      <c r="G588" s="2"/>
    </row>
    <row r="589" spans="5:7" x14ac:dyDescent="0.3">
      <c r="E589" s="2"/>
      <c r="F589" s="2"/>
      <c r="G589" s="2"/>
    </row>
    <row r="590" spans="5:7" x14ac:dyDescent="0.3">
      <c r="E590" s="2"/>
      <c r="F590" s="2"/>
      <c r="G590" s="2"/>
    </row>
    <row r="591" spans="5:7" x14ac:dyDescent="0.3">
      <c r="E591" s="2"/>
      <c r="F591" s="2"/>
      <c r="G591" s="2"/>
    </row>
    <row r="592" spans="5:7" x14ac:dyDescent="0.3">
      <c r="E592" s="2"/>
      <c r="F592" s="2"/>
      <c r="G592" s="2"/>
    </row>
    <row r="593" spans="5:7" x14ac:dyDescent="0.3">
      <c r="E593" s="2"/>
      <c r="F593" s="2"/>
      <c r="G593" s="2"/>
    </row>
    <row r="594" spans="5:7" x14ac:dyDescent="0.3">
      <c r="E594" s="2"/>
      <c r="F594" s="2"/>
      <c r="G594" s="2"/>
    </row>
    <row r="595" spans="5:7" x14ac:dyDescent="0.3">
      <c r="E595" s="2"/>
      <c r="F595" s="2"/>
      <c r="G595" s="2"/>
    </row>
    <row r="596" spans="5:7" x14ac:dyDescent="0.3">
      <c r="E596" s="2"/>
      <c r="F596" s="2"/>
      <c r="G596" s="2"/>
    </row>
    <row r="597" spans="5:7" x14ac:dyDescent="0.3">
      <c r="E597" s="2"/>
      <c r="F597" s="2"/>
      <c r="G597" s="2"/>
    </row>
    <row r="598" spans="5:7" x14ac:dyDescent="0.3">
      <c r="E598" s="2"/>
      <c r="F598" s="2"/>
      <c r="G598" s="2"/>
    </row>
    <row r="599" spans="5:7" x14ac:dyDescent="0.3">
      <c r="E599" s="2"/>
      <c r="F599" s="2"/>
      <c r="G599" s="2"/>
    </row>
    <row r="600" spans="5:7" x14ac:dyDescent="0.3">
      <c r="E600" s="2"/>
      <c r="F600" s="2"/>
      <c r="G600" s="2"/>
    </row>
    <row r="601" spans="5:7" x14ac:dyDescent="0.3">
      <c r="E601" s="2"/>
      <c r="F601" s="2"/>
      <c r="G601" s="2"/>
    </row>
    <row r="602" spans="5:7" x14ac:dyDescent="0.3">
      <c r="E602" s="2"/>
      <c r="F602" s="2"/>
      <c r="G602" s="2"/>
    </row>
    <row r="603" spans="5:7" x14ac:dyDescent="0.3">
      <c r="E603" s="2"/>
      <c r="F603" s="2"/>
      <c r="G603" s="2"/>
    </row>
    <row r="604" spans="5:7" x14ac:dyDescent="0.3">
      <c r="E604" s="2"/>
      <c r="F604" s="2"/>
      <c r="G604" s="2"/>
    </row>
    <row r="605" spans="5:7" x14ac:dyDescent="0.3">
      <c r="E605" s="2"/>
      <c r="F605" s="2"/>
      <c r="G605" s="2"/>
    </row>
    <row r="606" spans="5:7" x14ac:dyDescent="0.3">
      <c r="E606" s="2"/>
      <c r="F606" s="2"/>
      <c r="G606" s="2"/>
    </row>
    <row r="607" spans="5:7" x14ac:dyDescent="0.3">
      <c r="E607" s="2"/>
      <c r="F607" s="2"/>
      <c r="G607" s="2"/>
    </row>
    <row r="608" spans="5:7" x14ac:dyDescent="0.3">
      <c r="E608" s="2"/>
      <c r="F608" s="2"/>
      <c r="G608" s="2"/>
    </row>
    <row r="609" spans="5:7" x14ac:dyDescent="0.3">
      <c r="E609" s="2"/>
      <c r="F609" s="2"/>
      <c r="G609" s="2"/>
    </row>
    <row r="610" spans="5:7" x14ac:dyDescent="0.3">
      <c r="E610" s="2"/>
      <c r="F610" s="2"/>
      <c r="G610" s="2"/>
    </row>
    <row r="611" spans="5:7" x14ac:dyDescent="0.3">
      <c r="E611" s="2"/>
      <c r="F611" s="2"/>
      <c r="G611" s="2"/>
    </row>
    <row r="612" spans="5:7" x14ac:dyDescent="0.3">
      <c r="E612" s="2"/>
      <c r="F612" s="2"/>
      <c r="G612" s="2"/>
    </row>
    <row r="613" spans="5:7" x14ac:dyDescent="0.3">
      <c r="E613" s="2"/>
      <c r="F613" s="2"/>
      <c r="G613" s="2"/>
    </row>
    <row r="614" spans="5:7" x14ac:dyDescent="0.3">
      <c r="E614" s="2"/>
      <c r="F614" s="2"/>
      <c r="G614" s="2"/>
    </row>
    <row r="615" spans="5:7" x14ac:dyDescent="0.3">
      <c r="E615" s="2"/>
      <c r="F615" s="2"/>
      <c r="G615" s="2"/>
    </row>
    <row r="616" spans="5:7" x14ac:dyDescent="0.3">
      <c r="E616" s="2"/>
      <c r="F616" s="2"/>
      <c r="G616" s="2"/>
    </row>
    <row r="617" spans="5:7" x14ac:dyDescent="0.3">
      <c r="E617" s="2"/>
      <c r="F617" s="2"/>
      <c r="G617" s="2"/>
    </row>
    <row r="618" spans="5:7" x14ac:dyDescent="0.3">
      <c r="E618" s="2"/>
      <c r="F618" s="2"/>
      <c r="G618" s="2"/>
    </row>
    <row r="619" spans="5:7" x14ac:dyDescent="0.3">
      <c r="E619" s="2"/>
      <c r="F619" s="2"/>
      <c r="G619" s="2"/>
    </row>
    <row r="620" spans="5:7" x14ac:dyDescent="0.3">
      <c r="E620" s="2"/>
      <c r="F620" s="2"/>
      <c r="G620" s="2"/>
    </row>
    <row r="621" spans="5:7" x14ac:dyDescent="0.3">
      <c r="E621" s="2"/>
      <c r="F621" s="2"/>
      <c r="G621" s="2"/>
    </row>
    <row r="622" spans="5:7" x14ac:dyDescent="0.3">
      <c r="E622" s="2"/>
      <c r="F622" s="2"/>
      <c r="G622" s="2"/>
    </row>
    <row r="623" spans="5:7" x14ac:dyDescent="0.3">
      <c r="E623" s="2"/>
      <c r="F623" s="2"/>
      <c r="G623" s="2"/>
    </row>
    <row r="624" spans="5:7" x14ac:dyDescent="0.3">
      <c r="E624" s="2"/>
      <c r="F624" s="2"/>
      <c r="G624" s="2"/>
    </row>
    <row r="625" spans="5:7" x14ac:dyDescent="0.3">
      <c r="E625" s="2"/>
      <c r="F625" s="2"/>
      <c r="G625" s="2"/>
    </row>
    <row r="626" spans="5:7" x14ac:dyDescent="0.3">
      <c r="E626" s="2"/>
      <c r="F626" s="2"/>
      <c r="G626" s="2"/>
    </row>
    <row r="627" spans="5:7" x14ac:dyDescent="0.3">
      <c r="E627" s="2"/>
      <c r="F627" s="2"/>
      <c r="G627" s="2"/>
    </row>
    <row r="628" spans="5:7" x14ac:dyDescent="0.3">
      <c r="E628" s="2"/>
      <c r="F628" s="2"/>
      <c r="G628" s="2"/>
    </row>
    <row r="629" spans="5:7" x14ac:dyDescent="0.3">
      <c r="E629" s="2"/>
      <c r="F629" s="2"/>
      <c r="G629" s="2"/>
    </row>
    <row r="630" spans="5:7" x14ac:dyDescent="0.3">
      <c r="E630" s="2"/>
      <c r="F630" s="2"/>
      <c r="G630" s="2"/>
    </row>
    <row r="631" spans="5:7" x14ac:dyDescent="0.3">
      <c r="E631" s="2"/>
      <c r="F631" s="2"/>
      <c r="G631" s="2"/>
    </row>
    <row r="632" spans="5:7" x14ac:dyDescent="0.3">
      <c r="E632" s="2"/>
      <c r="F632" s="2"/>
      <c r="G632" s="2"/>
    </row>
    <row r="633" spans="5:7" x14ac:dyDescent="0.3">
      <c r="E633" s="2"/>
      <c r="F633" s="2"/>
      <c r="G633" s="2"/>
    </row>
    <row r="634" spans="5:7" x14ac:dyDescent="0.3">
      <c r="E634" s="2"/>
      <c r="F634" s="2"/>
      <c r="G634" s="2"/>
    </row>
    <row r="635" spans="5:7" x14ac:dyDescent="0.3">
      <c r="E635" s="2"/>
      <c r="F635" s="2"/>
      <c r="G635" s="2"/>
    </row>
    <row r="636" spans="5:7" x14ac:dyDescent="0.3">
      <c r="E636" s="2"/>
      <c r="F636" s="2"/>
      <c r="G636" s="2"/>
    </row>
    <row r="637" spans="5:7" x14ac:dyDescent="0.3">
      <c r="E637" s="2"/>
      <c r="F637" s="2"/>
      <c r="G637" s="2"/>
    </row>
    <row r="638" spans="5:7" x14ac:dyDescent="0.3">
      <c r="E638" s="2"/>
      <c r="F638" s="2"/>
      <c r="G638" s="2"/>
    </row>
    <row r="639" spans="5:7" x14ac:dyDescent="0.3">
      <c r="E639" s="2"/>
      <c r="F639" s="2"/>
      <c r="G639" s="2"/>
    </row>
    <row r="640" spans="5:7" x14ac:dyDescent="0.3">
      <c r="E640" s="2"/>
      <c r="F640" s="2"/>
      <c r="G640" s="2"/>
    </row>
    <row r="641" spans="5:7" x14ac:dyDescent="0.3">
      <c r="E641" s="2"/>
      <c r="F641" s="2"/>
      <c r="G641" s="2"/>
    </row>
    <row r="642" spans="5:7" x14ac:dyDescent="0.3">
      <c r="E642" s="2"/>
      <c r="F642" s="2"/>
      <c r="G642" s="2"/>
    </row>
    <row r="643" spans="5:7" x14ac:dyDescent="0.3">
      <c r="E643" s="2"/>
      <c r="F643" s="2"/>
      <c r="G643" s="2"/>
    </row>
    <row r="644" spans="5:7" x14ac:dyDescent="0.3">
      <c r="E644" s="2"/>
      <c r="F644" s="2"/>
      <c r="G644" s="2"/>
    </row>
    <row r="645" spans="5:7" x14ac:dyDescent="0.3">
      <c r="E645" s="2"/>
      <c r="F645" s="2"/>
      <c r="G645" s="2"/>
    </row>
    <row r="646" spans="5:7" x14ac:dyDescent="0.3">
      <c r="E646" s="2"/>
      <c r="F646" s="2"/>
      <c r="G646" s="2"/>
    </row>
    <row r="647" spans="5:7" x14ac:dyDescent="0.3">
      <c r="E647" s="2"/>
      <c r="F647" s="2"/>
      <c r="G647" s="2"/>
    </row>
    <row r="648" spans="5:7" x14ac:dyDescent="0.3">
      <c r="E648" s="2"/>
      <c r="F648" s="2"/>
      <c r="G648" s="2"/>
    </row>
    <row r="649" spans="5:7" x14ac:dyDescent="0.3">
      <c r="E649" s="2"/>
      <c r="F649" s="2"/>
      <c r="G649" s="2"/>
    </row>
    <row r="650" spans="5:7" x14ac:dyDescent="0.3">
      <c r="E650" s="2"/>
      <c r="F650" s="2"/>
      <c r="G650" s="2"/>
    </row>
    <row r="651" spans="5:7" x14ac:dyDescent="0.3">
      <c r="E651" s="2"/>
      <c r="F651" s="2"/>
      <c r="G651" s="2"/>
    </row>
    <row r="652" spans="5:7" x14ac:dyDescent="0.3">
      <c r="E652" s="2"/>
      <c r="F652" s="2"/>
      <c r="G652" s="2"/>
    </row>
    <row r="653" spans="5:7" x14ac:dyDescent="0.3">
      <c r="E653" s="2"/>
      <c r="F653" s="2"/>
      <c r="G653" s="2"/>
    </row>
    <row r="654" spans="5:7" x14ac:dyDescent="0.3">
      <c r="E654" s="2"/>
      <c r="F654" s="2"/>
      <c r="G654" s="2"/>
    </row>
    <row r="655" spans="5:7" x14ac:dyDescent="0.3">
      <c r="E655" s="2"/>
      <c r="F655" s="2"/>
      <c r="G655" s="2"/>
    </row>
    <row r="656" spans="5:7" x14ac:dyDescent="0.3">
      <c r="E656" s="2"/>
      <c r="F656" s="2"/>
      <c r="G656" s="2"/>
    </row>
    <row r="657" spans="5:7" x14ac:dyDescent="0.3">
      <c r="E657" s="2"/>
      <c r="F657" s="2"/>
      <c r="G657" s="2"/>
    </row>
    <row r="658" spans="5:7" x14ac:dyDescent="0.3">
      <c r="E658" s="2"/>
      <c r="F658" s="2"/>
      <c r="G658" s="2"/>
    </row>
    <row r="659" spans="5:7" x14ac:dyDescent="0.3">
      <c r="E659" s="2"/>
      <c r="F659" s="2"/>
      <c r="G659" s="2"/>
    </row>
    <row r="660" spans="5:7" x14ac:dyDescent="0.3">
      <c r="E660" s="2"/>
      <c r="F660" s="2"/>
      <c r="G660" s="2"/>
    </row>
    <row r="661" spans="5:7" x14ac:dyDescent="0.3">
      <c r="E661" s="2"/>
      <c r="F661" s="2"/>
      <c r="G661" s="2"/>
    </row>
    <row r="662" spans="5:7" x14ac:dyDescent="0.3">
      <c r="E662" s="2"/>
      <c r="F662" s="2"/>
      <c r="G662" s="2"/>
    </row>
    <row r="663" spans="5:7" x14ac:dyDescent="0.3">
      <c r="E663" s="2"/>
      <c r="F663" s="2"/>
      <c r="G663" s="2"/>
    </row>
    <row r="664" spans="5:7" x14ac:dyDescent="0.3">
      <c r="E664" s="2"/>
      <c r="F664" s="2"/>
      <c r="G664" s="2"/>
    </row>
    <row r="665" spans="5:7" x14ac:dyDescent="0.3">
      <c r="E665" s="2"/>
      <c r="F665" s="2"/>
      <c r="G665" s="2"/>
    </row>
  </sheetData>
  <hyperlinks>
    <hyperlink ref="E2" r:id="rId1" xr:uid="{73A50090-0B09-44DE-9EA5-9554221A955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20BBC-91A1-492C-A42C-599D983E89FC}">
  <sheetPr>
    <tabColor theme="6" tint="-0.249977111117893"/>
  </sheetPr>
  <dimension ref="A1:AM89"/>
  <sheetViews>
    <sheetView topLeftCell="Q55" zoomScale="89" workbookViewId="0">
      <selection activeCell="AA3" sqref="AA3"/>
    </sheetView>
  </sheetViews>
  <sheetFormatPr defaultRowHeight="14" x14ac:dyDescent="0.3"/>
  <cols>
    <col min="2" max="2" width="17.33203125" customWidth="1"/>
    <col min="3" max="3" width="12.5" customWidth="1"/>
    <col min="5" max="5" width="15.75" customWidth="1"/>
    <col min="6" max="6" width="15.58203125" customWidth="1"/>
    <col min="7" max="7" width="14.75" customWidth="1"/>
    <col min="8" max="8" width="19.5" customWidth="1"/>
    <col min="9" max="9" width="13.25" customWidth="1"/>
    <col min="10" max="10" width="13.83203125" customWidth="1"/>
    <col min="11" max="11" width="13.75" customWidth="1"/>
    <col min="12" max="12" width="15" customWidth="1"/>
    <col min="13" max="13" width="14.5" customWidth="1"/>
    <col min="14" max="14" width="14.33203125" customWidth="1"/>
    <col min="15" max="15" width="15.75" customWidth="1"/>
    <col min="16" max="16" width="16.75" customWidth="1"/>
    <col min="17" max="17" width="17.5" customWidth="1"/>
    <col min="19" max="19" width="15.5" customWidth="1"/>
    <col min="20" max="20" width="14.58203125" customWidth="1"/>
    <col min="36" max="36" width="9" customWidth="1"/>
    <col min="37" max="37" width="11.33203125" customWidth="1"/>
  </cols>
  <sheetData>
    <row r="1" spans="1:39" x14ac:dyDescent="0.3">
      <c r="V1" t="s">
        <v>248</v>
      </c>
      <c r="AB1" t="s">
        <v>249</v>
      </c>
      <c r="AC1" t="s">
        <v>250</v>
      </c>
      <c r="AF1" t="s">
        <v>251</v>
      </c>
      <c r="AG1" t="s">
        <v>252</v>
      </c>
      <c r="AH1" t="s">
        <v>253</v>
      </c>
      <c r="AI1" t="s">
        <v>254</v>
      </c>
      <c r="AJ1" t="s">
        <v>255</v>
      </c>
      <c r="AL1" t="s">
        <v>256</v>
      </c>
      <c r="AM1" t="s">
        <v>257</v>
      </c>
    </row>
    <row r="2" spans="1:39" x14ac:dyDescent="0.3">
      <c r="C2" t="s">
        <v>258</v>
      </c>
      <c r="D2" t="s">
        <v>259</v>
      </c>
      <c r="E2" s="3" t="s">
        <v>260</v>
      </c>
      <c r="F2" t="s">
        <v>261</v>
      </c>
      <c r="G2" t="s">
        <v>262</v>
      </c>
      <c r="H2" s="3" t="s">
        <v>263</v>
      </c>
      <c r="I2" t="s">
        <v>264</v>
      </c>
      <c r="J2" t="s">
        <v>265</v>
      </c>
      <c r="K2" s="3" t="s">
        <v>266</v>
      </c>
      <c r="L2" t="s">
        <v>267</v>
      </c>
      <c r="M2" t="s">
        <v>268</v>
      </c>
      <c r="N2" s="3" t="s">
        <v>269</v>
      </c>
      <c r="O2" t="s">
        <v>270</v>
      </c>
      <c r="P2" t="s">
        <v>271</v>
      </c>
      <c r="Q2" s="3" t="s">
        <v>272</v>
      </c>
      <c r="S2" t="s">
        <v>273</v>
      </c>
      <c r="T2" t="s">
        <v>274</v>
      </c>
      <c r="V2" s="8" t="s">
        <v>260</v>
      </c>
      <c r="W2" s="8" t="s">
        <v>275</v>
      </c>
      <c r="X2" s="8" t="s">
        <v>276</v>
      </c>
      <c r="Y2" s="8" t="s">
        <v>277</v>
      </c>
      <c r="Z2" s="8" t="s">
        <v>272</v>
      </c>
      <c r="AE2" s="1" t="s">
        <v>278</v>
      </c>
      <c r="AF2" t="s">
        <v>279</v>
      </c>
      <c r="AG2" t="s">
        <v>280</v>
      </c>
      <c r="AH2" t="s">
        <v>281</v>
      </c>
      <c r="AI2" t="s">
        <v>282</v>
      </c>
      <c r="AJ2" t="s">
        <v>283</v>
      </c>
    </row>
    <row r="3" spans="1:39" x14ac:dyDescent="0.3">
      <c r="B3" s="1" t="s">
        <v>284</v>
      </c>
      <c r="C3" t="s">
        <v>285</v>
      </c>
      <c r="D3" t="s">
        <v>286</v>
      </c>
      <c r="F3" t="s">
        <v>287</v>
      </c>
      <c r="G3" t="s">
        <v>288</v>
      </c>
      <c r="I3" t="s">
        <v>289</v>
      </c>
      <c r="J3" t="s">
        <v>290</v>
      </c>
      <c r="L3" t="s">
        <v>291</v>
      </c>
      <c r="M3" t="s">
        <v>292</v>
      </c>
      <c r="O3" t="s">
        <v>293</v>
      </c>
      <c r="P3" t="s">
        <v>294</v>
      </c>
      <c r="AE3" t="s">
        <v>236</v>
      </c>
      <c r="AF3" t="s">
        <v>295</v>
      </c>
      <c r="AG3" t="s">
        <v>295</v>
      </c>
      <c r="AH3" t="s">
        <v>295</v>
      </c>
      <c r="AI3" t="s">
        <v>295</v>
      </c>
      <c r="AJ3" t="s">
        <v>295</v>
      </c>
    </row>
    <row r="4" spans="1:39" x14ac:dyDescent="0.3">
      <c r="B4" t="s">
        <v>236</v>
      </c>
      <c r="C4" t="s">
        <v>239</v>
      </c>
      <c r="D4" t="s">
        <v>238</v>
      </c>
      <c r="F4" t="s">
        <v>239</v>
      </c>
      <c r="G4" t="s">
        <v>238</v>
      </c>
      <c r="I4" t="s">
        <v>239</v>
      </c>
      <c r="J4" t="s">
        <v>238</v>
      </c>
      <c r="L4" t="s">
        <v>239</v>
      </c>
      <c r="M4" t="s">
        <v>238</v>
      </c>
      <c r="O4" t="s">
        <v>239</v>
      </c>
      <c r="P4" t="s">
        <v>238</v>
      </c>
      <c r="AE4" t="s">
        <v>242</v>
      </c>
      <c r="AF4" t="s">
        <v>296</v>
      </c>
      <c r="AG4" t="s">
        <v>296</v>
      </c>
      <c r="AH4" t="s">
        <v>296</v>
      </c>
      <c r="AI4" t="s">
        <v>296</v>
      </c>
      <c r="AJ4" t="s">
        <v>296</v>
      </c>
    </row>
    <row r="5" spans="1:39" x14ac:dyDescent="0.3">
      <c r="B5" t="s">
        <v>242</v>
      </c>
      <c r="C5" t="s">
        <v>245</v>
      </c>
      <c r="D5" t="s">
        <v>244</v>
      </c>
      <c r="F5" t="s">
        <v>245</v>
      </c>
      <c r="G5" t="s">
        <v>244</v>
      </c>
      <c r="I5" t="s">
        <v>245</v>
      </c>
      <c r="J5" t="s">
        <v>244</v>
      </c>
      <c r="L5" t="s">
        <v>245</v>
      </c>
      <c r="M5" t="s">
        <v>244</v>
      </c>
      <c r="O5" t="s">
        <v>245</v>
      </c>
      <c r="P5" t="s">
        <v>244</v>
      </c>
      <c r="AE5" t="s">
        <v>297</v>
      </c>
      <c r="AF5" s="9">
        <v>211551.75</v>
      </c>
      <c r="AG5" s="9">
        <v>1671523.5</v>
      </c>
      <c r="AH5" s="9">
        <v>8615</v>
      </c>
      <c r="AI5" s="9">
        <v>144023</v>
      </c>
      <c r="AJ5" s="9">
        <v>97654.5</v>
      </c>
      <c r="AL5">
        <f>AF5/(AG5-AH5-AI5-AJ5)</f>
        <v>0.14885106643466123</v>
      </c>
      <c r="AM5">
        <f>1-AL5</f>
        <v>0.85114893356533883</v>
      </c>
    </row>
    <row r="6" spans="1:39" x14ac:dyDescent="0.3">
      <c r="A6" t="str">
        <f>IF(RIGHT(B6,1)="7",LEFT(B6,4),"")</f>
        <v/>
      </c>
      <c r="B6" t="s">
        <v>129</v>
      </c>
      <c r="C6">
        <v>37.299999999999997</v>
      </c>
      <c r="D6" s="5">
        <v>53.3</v>
      </c>
      <c r="E6">
        <f t="shared" ref="E6:E69" si="0">(C6*T6)+(D6*S6)</f>
        <v>39.681617062954579</v>
      </c>
      <c r="F6">
        <v>23.4</v>
      </c>
      <c r="G6" s="5">
        <v>32.6</v>
      </c>
      <c r="H6">
        <f t="shared" ref="H6:H69" si="1">(F6*T6)+(G6*S6)</f>
        <v>24.769429811198883</v>
      </c>
      <c r="I6">
        <v>-4.7</v>
      </c>
      <c r="J6" s="5">
        <v>9</v>
      </c>
      <c r="K6">
        <f t="shared" ref="K6:K69" si="2">(I6*T6)+(J6*S6)</f>
        <v>-2.6607403898451416</v>
      </c>
      <c r="L6">
        <v>2</v>
      </c>
      <c r="M6" s="5">
        <v>5</v>
      </c>
      <c r="N6">
        <f>(L6*T6)+(M6*S6)</f>
        <v>2.4465531993039837</v>
      </c>
      <c r="O6">
        <v>13.8</v>
      </c>
      <c r="P6" s="5">
        <v>12.636916103388861</v>
      </c>
      <c r="Q6">
        <f>(O6*T6)+(P6*S6)</f>
        <v>13.626873721636452</v>
      </c>
      <c r="S6">
        <v>0.14885106643466123</v>
      </c>
      <c r="T6">
        <v>0.85114893356533883</v>
      </c>
      <c r="AE6" t="s">
        <v>298</v>
      </c>
      <c r="AF6" s="9">
        <v>185334.5</v>
      </c>
      <c r="AG6" s="9">
        <v>1597013.75</v>
      </c>
      <c r="AH6" s="9">
        <v>8371.5</v>
      </c>
      <c r="AI6" s="9">
        <v>87071</v>
      </c>
      <c r="AJ6" s="9">
        <v>97893.25</v>
      </c>
      <c r="AL6">
        <f t="shared" ref="AL6:AL9" si="3">AF6/(AG6-AH6-AI6-AJ6)</f>
        <v>0.13203491114058921</v>
      </c>
      <c r="AM6">
        <f>1-AL6</f>
        <v>0.86796508885941082</v>
      </c>
    </row>
    <row r="7" spans="1:39" x14ac:dyDescent="0.3">
      <c r="A7" t="str">
        <f t="shared" ref="A7:A70" si="4">IF(RIGHT(B7,1)="7",LEFT(B7,4),"")</f>
        <v/>
      </c>
      <c r="B7" t="s">
        <v>130</v>
      </c>
      <c r="C7">
        <v>38.299999999999997</v>
      </c>
      <c r="D7" s="5">
        <v>43.9</v>
      </c>
      <c r="E7">
        <f t="shared" si="0"/>
        <v>39.133565972034098</v>
      </c>
      <c r="F7">
        <v>26.6</v>
      </c>
      <c r="G7" s="5">
        <v>23.2</v>
      </c>
      <c r="H7">
        <f t="shared" si="1"/>
        <v>26.093906374122156</v>
      </c>
      <c r="I7">
        <v>7.5</v>
      </c>
      <c r="J7" s="5">
        <v>14.2</v>
      </c>
      <c r="K7">
        <f t="shared" si="2"/>
        <v>8.497302145112231</v>
      </c>
      <c r="L7">
        <v>5.4</v>
      </c>
      <c r="M7" s="5">
        <v>11.9</v>
      </c>
      <c r="N7">
        <f t="shared" ref="N7:N70" si="5">(L7*T7)+(M7*S7)</f>
        <v>6.3675319318252992</v>
      </c>
      <c r="O7">
        <v>9</v>
      </c>
      <c r="P7" s="5">
        <v>8.834352706912604</v>
      </c>
      <c r="Q7">
        <f t="shared" ref="Q7:Q70" si="6">(O7*T7)+(P7*S7)</f>
        <v>8.9753432237719259</v>
      </c>
      <c r="S7">
        <v>0.14885106643466123</v>
      </c>
      <c r="T7">
        <v>0.85114893356533883</v>
      </c>
      <c r="AE7" t="s">
        <v>299</v>
      </c>
      <c r="AF7" s="9">
        <v>224081.5</v>
      </c>
      <c r="AG7" s="9">
        <v>1876516.25</v>
      </c>
      <c r="AH7" s="9">
        <v>12288</v>
      </c>
      <c r="AI7" s="9">
        <v>159889.25</v>
      </c>
      <c r="AJ7" s="9">
        <v>101213</v>
      </c>
      <c r="AL7">
        <f t="shared" si="3"/>
        <v>0.13977784653233744</v>
      </c>
      <c r="AM7">
        <f>1-AL7</f>
        <v>0.86022215346766262</v>
      </c>
    </row>
    <row r="8" spans="1:39" x14ac:dyDescent="0.3">
      <c r="A8" t="str">
        <f t="shared" si="4"/>
        <v/>
      </c>
      <c r="B8" t="s">
        <v>131</v>
      </c>
      <c r="C8">
        <v>42.1</v>
      </c>
      <c r="D8" s="5">
        <v>51.6</v>
      </c>
      <c r="E8">
        <f t="shared" si="0"/>
        <v>43.514085131129292</v>
      </c>
      <c r="F8">
        <v>21.9</v>
      </c>
      <c r="G8" s="5">
        <v>35.200000000000003</v>
      </c>
      <c r="H8">
        <f t="shared" si="1"/>
        <v>23.879719183580995</v>
      </c>
      <c r="I8">
        <v>4.2</v>
      </c>
      <c r="J8" s="5">
        <v>18.399999999999999</v>
      </c>
      <c r="K8">
        <f t="shared" si="2"/>
        <v>6.3136851433721901</v>
      </c>
      <c r="L8">
        <v>-0.1</v>
      </c>
      <c r="M8" s="5">
        <v>3.4</v>
      </c>
      <c r="N8">
        <f t="shared" si="5"/>
        <v>0.42097873252131424</v>
      </c>
      <c r="O8">
        <v>12.1</v>
      </c>
      <c r="P8" s="5">
        <v>4.8925260162797555</v>
      </c>
      <c r="Q8">
        <f t="shared" si="6"/>
        <v>11.027159811223166</v>
      </c>
      <c r="S8">
        <v>0.14885106643466123</v>
      </c>
      <c r="T8">
        <v>0.85114893356533883</v>
      </c>
      <c r="V8">
        <f t="shared" ref="V8:V71" si="7">AVERAGE(E6:E8)</f>
        <v>40.776422722039321</v>
      </c>
      <c r="W8">
        <f t="shared" ref="W8:W71" si="8">AVERAGE(H6:H8)</f>
        <v>24.914351789634011</v>
      </c>
      <c r="X8">
        <f t="shared" ref="X8:X71" si="9">AVERAGE(K6:K8)</f>
        <v>4.0500822995464265</v>
      </c>
      <c r="Y8">
        <f>AVERAGE(N6:N8)</f>
        <v>3.0783546212168655</v>
      </c>
      <c r="Z8">
        <f>AVERAGE(Q6:Q8)</f>
        <v>11.209792252210514</v>
      </c>
      <c r="AE8" t="s">
        <v>300</v>
      </c>
      <c r="AF8" s="9">
        <v>275379.5</v>
      </c>
      <c r="AG8" s="9">
        <v>2213839.5</v>
      </c>
      <c r="AH8" s="9">
        <v>17112.5</v>
      </c>
      <c r="AI8" s="9">
        <v>232518</v>
      </c>
      <c r="AJ8" s="9">
        <v>113998</v>
      </c>
      <c r="AL8">
        <f t="shared" si="3"/>
        <v>0.14883680834239987</v>
      </c>
      <c r="AM8">
        <f>1-AL8</f>
        <v>0.85116319165760013</v>
      </c>
    </row>
    <row r="9" spans="1:39" x14ac:dyDescent="0.3">
      <c r="A9" t="str">
        <f t="shared" si="4"/>
        <v/>
      </c>
      <c r="B9" t="s">
        <v>132</v>
      </c>
      <c r="C9">
        <v>40.299999999999997</v>
      </c>
      <c r="D9" s="5">
        <v>40.799999999999997</v>
      </c>
      <c r="E9">
        <f t="shared" si="0"/>
        <v>40.374425533217334</v>
      </c>
      <c r="F9">
        <v>23.2</v>
      </c>
      <c r="G9" s="5">
        <v>26.8</v>
      </c>
      <c r="H9">
        <f t="shared" si="1"/>
        <v>23.735863839164782</v>
      </c>
      <c r="I9">
        <v>13</v>
      </c>
      <c r="J9" s="5">
        <v>17.7</v>
      </c>
      <c r="K9">
        <f t="shared" si="2"/>
        <v>13.699600012242907</v>
      </c>
      <c r="L9">
        <v>5.2</v>
      </c>
      <c r="M9" s="5">
        <v>5.9</v>
      </c>
      <c r="N9">
        <f t="shared" si="5"/>
        <v>5.3041957465042637</v>
      </c>
      <c r="O9">
        <v>13.1</v>
      </c>
      <c r="P9" s="5">
        <v>3.1376803031172962</v>
      </c>
      <c r="Q9">
        <f t="shared" si="6"/>
        <v>11.617098088955979</v>
      </c>
      <c r="S9">
        <v>0.14885106643466123</v>
      </c>
      <c r="T9">
        <v>0.85114893356533883</v>
      </c>
      <c r="V9">
        <f t="shared" si="7"/>
        <v>41.007358878793575</v>
      </c>
      <c r="W9">
        <f t="shared" si="8"/>
        <v>24.569829798955979</v>
      </c>
      <c r="X9">
        <f t="shared" si="9"/>
        <v>9.503529100242444</v>
      </c>
      <c r="Y9">
        <f t="shared" ref="Y9:Y72" si="10">AVERAGE(N7:N9)</f>
        <v>4.0309021369502922</v>
      </c>
      <c r="Z9">
        <f t="shared" ref="Z9:Z72" si="11">AVERAGE(Q7:Q9)</f>
        <v>10.539867041317024</v>
      </c>
      <c r="AE9" t="s">
        <v>301</v>
      </c>
      <c r="AF9" s="9">
        <v>292645.25</v>
      </c>
      <c r="AG9" s="9">
        <v>2347693.25</v>
      </c>
      <c r="AH9" s="9">
        <v>19574</v>
      </c>
      <c r="AI9" s="9">
        <v>203404.5</v>
      </c>
      <c r="AJ9" s="9">
        <v>126534.25</v>
      </c>
      <c r="AL9">
        <f t="shared" si="3"/>
        <v>0.14645586322156581</v>
      </c>
      <c r="AM9">
        <f>1-AL9</f>
        <v>0.85354413677843421</v>
      </c>
    </row>
    <row r="10" spans="1:39" x14ac:dyDescent="0.3">
      <c r="A10" t="str">
        <f t="shared" si="4"/>
        <v/>
      </c>
      <c r="B10" t="s">
        <v>133</v>
      </c>
      <c r="C10">
        <v>26.9</v>
      </c>
      <c r="D10" s="5">
        <v>37</v>
      </c>
      <c r="E10">
        <f t="shared" si="0"/>
        <v>28.40339577099008</v>
      </c>
      <c r="F10">
        <v>15.8</v>
      </c>
      <c r="G10" s="5">
        <v>23.2</v>
      </c>
      <c r="H10">
        <f t="shared" si="1"/>
        <v>16.901497891616494</v>
      </c>
      <c r="I10">
        <v>1.2</v>
      </c>
      <c r="J10" s="5">
        <v>9.6</v>
      </c>
      <c r="K10">
        <f t="shared" si="2"/>
        <v>2.4503489580511544</v>
      </c>
      <c r="L10">
        <v>-1.1000000000000001</v>
      </c>
      <c r="M10" s="5">
        <v>-1.3</v>
      </c>
      <c r="N10">
        <f t="shared" si="5"/>
        <v>-1.1297702132869325</v>
      </c>
      <c r="O10">
        <v>18.399999999999999</v>
      </c>
      <c r="P10" s="5">
        <v>14.803487600426179</v>
      </c>
      <c r="Q10">
        <f t="shared" si="6"/>
        <v>17.864655293877956</v>
      </c>
      <c r="S10">
        <v>0.14885106643466123</v>
      </c>
      <c r="T10">
        <v>0.85114893356533883</v>
      </c>
      <c r="V10">
        <f t="shared" si="7"/>
        <v>37.430635478445566</v>
      </c>
      <c r="W10">
        <f t="shared" si="8"/>
        <v>21.505693638120761</v>
      </c>
      <c r="X10">
        <f t="shared" si="9"/>
        <v>7.4878780378887511</v>
      </c>
      <c r="Y10">
        <f t="shared" si="10"/>
        <v>1.5318014219128819</v>
      </c>
      <c r="Z10">
        <f t="shared" si="11"/>
        <v>13.502971064685701</v>
      </c>
      <c r="AE10" t="s">
        <v>302</v>
      </c>
      <c r="AF10" s="9" t="e">
        <v>#N/A</v>
      </c>
      <c r="AG10" s="9" t="e">
        <v>#N/A</v>
      </c>
      <c r="AH10" s="9" t="e">
        <v>#N/A</v>
      </c>
      <c r="AI10" s="9" t="e">
        <v>#N/A</v>
      </c>
      <c r="AJ10" s="9" t="e">
        <v>#N/A</v>
      </c>
    </row>
    <row r="11" spans="1:39" x14ac:dyDescent="0.3">
      <c r="A11" t="str">
        <f t="shared" si="4"/>
        <v/>
      </c>
      <c r="B11" t="s">
        <v>134</v>
      </c>
      <c r="C11">
        <v>38.200000000000003</v>
      </c>
      <c r="D11" s="5">
        <v>23.9</v>
      </c>
      <c r="E11">
        <f t="shared" si="0"/>
        <v>36.071429749984347</v>
      </c>
      <c r="F11">
        <v>22.7</v>
      </c>
      <c r="G11" s="5">
        <v>22.7</v>
      </c>
      <c r="H11">
        <f t="shared" si="1"/>
        <v>22.700000000000003</v>
      </c>
      <c r="I11">
        <v>8</v>
      </c>
      <c r="J11" s="5">
        <v>-3.7</v>
      </c>
      <c r="K11">
        <f t="shared" si="2"/>
        <v>6.2584425227144642</v>
      </c>
      <c r="L11">
        <v>4.8</v>
      </c>
      <c r="M11" s="5">
        <v>-6.4</v>
      </c>
      <c r="N11">
        <f t="shared" si="5"/>
        <v>3.1328680559317945</v>
      </c>
      <c r="O11">
        <v>19.2</v>
      </c>
      <c r="P11" s="5">
        <v>16.111827748405659</v>
      </c>
      <c r="Q11">
        <f t="shared" si="6"/>
        <v>18.740322267016253</v>
      </c>
      <c r="S11">
        <v>0.14885106643466123</v>
      </c>
      <c r="T11">
        <v>0.85114893356533883</v>
      </c>
      <c r="V11">
        <f t="shared" si="7"/>
        <v>34.949750351397249</v>
      </c>
      <c r="W11">
        <f t="shared" si="8"/>
        <v>21.112453910260427</v>
      </c>
      <c r="X11">
        <f t="shared" si="9"/>
        <v>7.4694638310028418</v>
      </c>
      <c r="Y11">
        <f t="shared" si="10"/>
        <v>2.435764529716375</v>
      </c>
      <c r="Z11">
        <f t="shared" si="11"/>
        <v>16.074025216616729</v>
      </c>
    </row>
    <row r="12" spans="1:39" x14ac:dyDescent="0.3">
      <c r="A12" t="str">
        <f t="shared" si="4"/>
        <v>2019</v>
      </c>
      <c r="B12" t="s">
        <v>135</v>
      </c>
      <c r="C12">
        <v>40.200000000000003</v>
      </c>
      <c r="D12" s="5">
        <v>31</v>
      </c>
      <c r="E12">
        <f t="shared" si="0"/>
        <v>38.830570188801119</v>
      </c>
      <c r="F12">
        <v>20.399999999999999</v>
      </c>
      <c r="G12" s="5">
        <v>21.4</v>
      </c>
      <c r="H12">
        <f t="shared" si="1"/>
        <v>20.548851066434661</v>
      </c>
      <c r="I12">
        <v>9.1999999999999993</v>
      </c>
      <c r="J12" s="5">
        <v>4.5999999999999996</v>
      </c>
      <c r="K12">
        <f t="shared" si="2"/>
        <v>8.5152850944005589</v>
      </c>
      <c r="L12">
        <v>4</v>
      </c>
      <c r="M12" s="5">
        <v>-0.5</v>
      </c>
      <c r="N12">
        <f t="shared" si="5"/>
        <v>3.3301702010440248</v>
      </c>
      <c r="O12">
        <v>16.100000000000001</v>
      </c>
      <c r="P12" s="5">
        <v>7.9623634025598147</v>
      </c>
      <c r="Q12">
        <f t="shared" si="6"/>
        <v>14.888704114213303</v>
      </c>
      <c r="S12">
        <v>0.14885106643466123</v>
      </c>
      <c r="T12">
        <v>0.85114893356533883</v>
      </c>
      <c r="V12">
        <f t="shared" si="7"/>
        <v>34.435131903258515</v>
      </c>
      <c r="W12">
        <f t="shared" si="8"/>
        <v>20.050116319350384</v>
      </c>
      <c r="X12">
        <f t="shared" si="9"/>
        <v>5.7413588583887263</v>
      </c>
      <c r="Y12">
        <f t="shared" si="10"/>
        <v>1.7777560145629623</v>
      </c>
      <c r="Z12">
        <f t="shared" si="11"/>
        <v>17.164560558369171</v>
      </c>
    </row>
    <row r="13" spans="1:39" x14ac:dyDescent="0.3">
      <c r="A13" t="str">
        <f t="shared" si="4"/>
        <v/>
      </c>
      <c r="B13" t="s">
        <v>136</v>
      </c>
      <c r="C13">
        <v>29.3</v>
      </c>
      <c r="D13" s="5">
        <v>24.7</v>
      </c>
      <c r="E13">
        <f t="shared" si="0"/>
        <v>28.615285094400562</v>
      </c>
      <c r="F13">
        <v>18.899999999999999</v>
      </c>
      <c r="G13" s="5">
        <v>17</v>
      </c>
      <c r="H13">
        <f t="shared" si="1"/>
        <v>18.617182973774145</v>
      </c>
      <c r="I13">
        <v>-5.2</v>
      </c>
      <c r="J13" s="5">
        <v>1.2</v>
      </c>
      <c r="K13">
        <f t="shared" si="2"/>
        <v>-4.2473531748181692</v>
      </c>
      <c r="L13">
        <v>-2.5</v>
      </c>
      <c r="M13" s="5">
        <v>4.7</v>
      </c>
      <c r="N13">
        <f t="shared" si="5"/>
        <v>-1.4282723216704394</v>
      </c>
      <c r="O13">
        <v>19</v>
      </c>
      <c r="P13" s="5">
        <v>18.15838678919356</v>
      </c>
      <c r="Q13">
        <f t="shared" si="6"/>
        <v>18.874724976045961</v>
      </c>
      <c r="S13">
        <v>0.14885106643466123</v>
      </c>
      <c r="T13">
        <v>0.85114893356533883</v>
      </c>
      <c r="V13">
        <f t="shared" si="7"/>
        <v>34.505761677728678</v>
      </c>
      <c r="W13">
        <f t="shared" si="8"/>
        <v>20.622011346736272</v>
      </c>
      <c r="X13">
        <f t="shared" si="9"/>
        <v>3.508791480765618</v>
      </c>
      <c r="Y13">
        <f t="shared" si="10"/>
        <v>1.67825531176846</v>
      </c>
      <c r="Z13">
        <f t="shared" si="11"/>
        <v>17.501250452425172</v>
      </c>
    </row>
    <row r="14" spans="1:39" x14ac:dyDescent="0.3">
      <c r="A14" t="str">
        <f t="shared" si="4"/>
        <v/>
      </c>
      <c r="B14" t="s">
        <v>137</v>
      </c>
      <c r="C14">
        <v>31.8</v>
      </c>
      <c r="D14" s="5">
        <v>24.8</v>
      </c>
      <c r="E14">
        <f t="shared" si="0"/>
        <v>30.758042534957372</v>
      </c>
      <c r="F14">
        <v>20.6</v>
      </c>
      <c r="G14" s="5">
        <v>21.6</v>
      </c>
      <c r="H14">
        <f t="shared" si="1"/>
        <v>20.748851066434664</v>
      </c>
      <c r="I14">
        <v>5.7</v>
      </c>
      <c r="J14" s="5">
        <v>-6.7</v>
      </c>
      <c r="K14">
        <f t="shared" si="2"/>
        <v>3.8542467762102017</v>
      </c>
      <c r="L14">
        <v>4.5</v>
      </c>
      <c r="M14" s="5">
        <v>7.9</v>
      </c>
      <c r="N14">
        <f t="shared" si="5"/>
        <v>5.006093625877849</v>
      </c>
      <c r="O14">
        <v>15.4</v>
      </c>
      <c r="P14" s="5">
        <v>13.702510190041336</v>
      </c>
      <c r="Q14">
        <f t="shared" si="6"/>
        <v>15.147326831525683</v>
      </c>
      <c r="S14">
        <v>0.14885106643466123</v>
      </c>
      <c r="T14">
        <v>0.85114893356533883</v>
      </c>
      <c r="V14">
        <f t="shared" si="7"/>
        <v>32.734632606053019</v>
      </c>
      <c r="W14">
        <f t="shared" si="8"/>
        <v>19.971628368881156</v>
      </c>
      <c r="X14">
        <f t="shared" si="9"/>
        <v>2.7073928985975306</v>
      </c>
      <c r="Y14">
        <f t="shared" si="10"/>
        <v>2.3026638350838113</v>
      </c>
      <c r="Z14">
        <f t="shared" si="11"/>
        <v>16.303585307261649</v>
      </c>
    </row>
    <row r="15" spans="1:39" x14ac:dyDescent="0.3">
      <c r="A15" t="str">
        <f t="shared" si="4"/>
        <v/>
      </c>
      <c r="B15" t="s">
        <v>138</v>
      </c>
      <c r="C15">
        <v>37.299999999999997</v>
      </c>
      <c r="D15" s="5">
        <v>28</v>
      </c>
      <c r="E15">
        <f t="shared" si="0"/>
        <v>35.915685082157651</v>
      </c>
      <c r="F15">
        <v>21.9</v>
      </c>
      <c r="G15" s="5">
        <v>22.9</v>
      </c>
      <c r="H15">
        <f t="shared" si="1"/>
        <v>22.048851066434661</v>
      </c>
      <c r="I15">
        <v>0.8</v>
      </c>
      <c r="J15" s="5">
        <v>1.1000000000000001</v>
      </c>
      <c r="K15">
        <f t="shared" si="2"/>
        <v>0.84465531993039844</v>
      </c>
      <c r="L15">
        <v>10.8</v>
      </c>
      <c r="M15" s="5">
        <v>8.8000000000000007</v>
      </c>
      <c r="N15">
        <f t="shared" si="5"/>
        <v>10.502297867130679</v>
      </c>
      <c r="O15">
        <v>17.600000000000001</v>
      </c>
      <c r="P15" s="5">
        <v>13.706509565142154</v>
      </c>
      <c r="Q15">
        <f t="shared" si="6"/>
        <v>17.020449796618259</v>
      </c>
      <c r="S15">
        <v>0.14885106643466123</v>
      </c>
      <c r="T15">
        <v>0.85114893356533883</v>
      </c>
      <c r="V15">
        <f t="shared" si="7"/>
        <v>31.76300423717186</v>
      </c>
      <c r="W15">
        <f t="shared" si="8"/>
        <v>20.471628368881156</v>
      </c>
      <c r="X15">
        <f t="shared" si="9"/>
        <v>0.15051630710747699</v>
      </c>
      <c r="Y15">
        <f t="shared" si="10"/>
        <v>4.6933730571126961</v>
      </c>
      <c r="Z15">
        <f t="shared" si="11"/>
        <v>17.014167201396635</v>
      </c>
    </row>
    <row r="16" spans="1:39" x14ac:dyDescent="0.3">
      <c r="A16" t="str">
        <f t="shared" si="4"/>
        <v/>
      </c>
      <c r="B16" t="s">
        <v>139</v>
      </c>
      <c r="C16">
        <v>37.200000000000003</v>
      </c>
      <c r="D16" s="5">
        <v>30.4</v>
      </c>
      <c r="E16">
        <f t="shared" si="0"/>
        <v>36.187812748244312</v>
      </c>
      <c r="F16">
        <v>23.6</v>
      </c>
      <c r="G16" s="5">
        <v>9.8000000000000007</v>
      </c>
      <c r="H16">
        <f t="shared" si="1"/>
        <v>21.545855283201675</v>
      </c>
      <c r="I16">
        <v>9</v>
      </c>
      <c r="J16" s="5">
        <v>5.8</v>
      </c>
      <c r="K16">
        <f t="shared" si="2"/>
        <v>8.523676587409085</v>
      </c>
      <c r="L16">
        <v>10.7</v>
      </c>
      <c r="M16" s="5">
        <v>-1.8</v>
      </c>
      <c r="N16">
        <f t="shared" si="5"/>
        <v>8.8393616695667347</v>
      </c>
      <c r="O16">
        <v>10.1</v>
      </c>
      <c r="P16" s="5">
        <v>18.610738233355946</v>
      </c>
      <c r="Q16">
        <f t="shared" si="6"/>
        <v>11.366832462181277</v>
      </c>
      <c r="S16">
        <v>0.14885106643466123</v>
      </c>
      <c r="T16">
        <v>0.85114893356533883</v>
      </c>
      <c r="V16">
        <f t="shared" si="7"/>
        <v>34.287180121786442</v>
      </c>
      <c r="W16">
        <f t="shared" si="8"/>
        <v>21.447852472023669</v>
      </c>
      <c r="X16">
        <f t="shared" si="9"/>
        <v>4.4075262278498952</v>
      </c>
      <c r="Y16">
        <f t="shared" si="10"/>
        <v>8.1159177208584214</v>
      </c>
      <c r="Z16">
        <f t="shared" si="11"/>
        <v>14.51153636344174</v>
      </c>
    </row>
    <row r="17" spans="1:26" x14ac:dyDescent="0.3">
      <c r="A17" t="str">
        <f t="shared" si="4"/>
        <v/>
      </c>
      <c r="B17" t="s">
        <v>140</v>
      </c>
      <c r="C17">
        <v>35.799999999999997</v>
      </c>
      <c r="D17" s="5">
        <v>37.700000000000003</v>
      </c>
      <c r="E17">
        <f t="shared" si="0"/>
        <v>36.082817026225847</v>
      </c>
      <c r="F17">
        <v>28.8</v>
      </c>
      <c r="G17" s="5">
        <v>19.8</v>
      </c>
      <c r="H17">
        <f t="shared" si="1"/>
        <v>27.460340402088047</v>
      </c>
      <c r="I17">
        <v>18.399999999999999</v>
      </c>
      <c r="J17" s="5">
        <v>5.9</v>
      </c>
      <c r="K17">
        <f t="shared" si="2"/>
        <v>16.539361669566734</v>
      </c>
      <c r="L17">
        <v>11</v>
      </c>
      <c r="M17" s="5">
        <v>-0.1</v>
      </c>
      <c r="N17">
        <f t="shared" si="5"/>
        <v>9.3477531625752608</v>
      </c>
      <c r="O17">
        <v>3</v>
      </c>
      <c r="P17" s="5">
        <v>11.074281332877348</v>
      </c>
      <c r="Q17">
        <f t="shared" si="6"/>
        <v>4.2018653870922691</v>
      </c>
      <c r="S17">
        <v>0.14885106643466101</v>
      </c>
      <c r="T17">
        <v>0.85114893356533883</v>
      </c>
      <c r="V17">
        <f t="shared" si="7"/>
        <v>36.062104952209268</v>
      </c>
      <c r="W17">
        <f t="shared" si="8"/>
        <v>23.685015583908129</v>
      </c>
      <c r="X17">
        <f t="shared" si="9"/>
        <v>8.6358978589687396</v>
      </c>
      <c r="Y17">
        <f t="shared" si="10"/>
        <v>9.5631375664242242</v>
      </c>
      <c r="Z17">
        <f t="shared" si="11"/>
        <v>10.863049215297268</v>
      </c>
    </row>
    <row r="18" spans="1:26" x14ac:dyDescent="0.3">
      <c r="A18" t="str">
        <f t="shared" si="4"/>
        <v/>
      </c>
      <c r="B18" t="s">
        <v>141</v>
      </c>
      <c r="C18">
        <v>44.3</v>
      </c>
      <c r="D18" s="5">
        <v>38.700000000000003</v>
      </c>
      <c r="E18">
        <f t="shared" si="0"/>
        <v>43.560604497612701</v>
      </c>
      <c r="F18">
        <v>24.6</v>
      </c>
      <c r="G18" s="5">
        <v>26.9</v>
      </c>
      <c r="H18">
        <f t="shared" si="1"/>
        <v>24.903680295623356</v>
      </c>
      <c r="I18">
        <v>17.100000000000001</v>
      </c>
      <c r="J18" s="5">
        <v>5.6</v>
      </c>
      <c r="K18">
        <f t="shared" si="2"/>
        <v>15.581598521883226</v>
      </c>
      <c r="L18">
        <v>12.7</v>
      </c>
      <c r="M18" s="5">
        <v>1.1000000000000001</v>
      </c>
      <c r="N18">
        <f t="shared" si="5"/>
        <v>11.168395030769165</v>
      </c>
      <c r="O18">
        <v>7.3</v>
      </c>
      <c r="P18" s="5">
        <v>-0.63541543082540519</v>
      </c>
      <c r="Q18">
        <f t="shared" si="6"/>
        <v>6.2522481287273068</v>
      </c>
      <c r="S18">
        <v>0.13203491114058921</v>
      </c>
      <c r="T18">
        <v>0.86796508885941082</v>
      </c>
      <c r="V18">
        <f t="shared" si="7"/>
        <v>38.610411424027625</v>
      </c>
      <c r="W18">
        <f t="shared" si="8"/>
        <v>24.636625326971028</v>
      </c>
      <c r="X18">
        <f t="shared" si="9"/>
        <v>13.548212259619682</v>
      </c>
      <c r="Y18">
        <f t="shared" si="10"/>
        <v>9.7851699543037203</v>
      </c>
      <c r="Z18">
        <f t="shared" si="11"/>
        <v>7.2736486593336176</v>
      </c>
    </row>
    <row r="19" spans="1:26" x14ac:dyDescent="0.3">
      <c r="A19" t="str">
        <f t="shared" si="4"/>
        <v/>
      </c>
      <c r="B19" t="s">
        <v>142</v>
      </c>
      <c r="C19">
        <v>41.6</v>
      </c>
      <c r="D19" s="5">
        <v>34.5</v>
      </c>
      <c r="E19">
        <f t="shared" si="0"/>
        <v>40.662552130901823</v>
      </c>
      <c r="F19">
        <v>22.6</v>
      </c>
      <c r="G19" s="5">
        <v>20.100000000000001</v>
      </c>
      <c r="H19">
        <f t="shared" si="1"/>
        <v>22.269912722148529</v>
      </c>
      <c r="I19">
        <v>10.6</v>
      </c>
      <c r="J19" s="5">
        <v>15.5</v>
      </c>
      <c r="K19">
        <f t="shared" si="2"/>
        <v>11.246971064588886</v>
      </c>
      <c r="L19">
        <v>3.8</v>
      </c>
      <c r="M19" s="5">
        <v>2.9</v>
      </c>
      <c r="N19">
        <f t="shared" si="5"/>
        <v>3.6811685799734697</v>
      </c>
      <c r="O19">
        <v>4.9000000000000004</v>
      </c>
      <c r="P19" s="5">
        <v>15.373181904261751</v>
      </c>
      <c r="Q19">
        <f t="shared" si="6"/>
        <v>6.2828256420884276</v>
      </c>
      <c r="S19">
        <v>0.13203491114058921</v>
      </c>
      <c r="T19">
        <v>0.86796508885941082</v>
      </c>
      <c r="V19">
        <f t="shared" si="7"/>
        <v>40.101991218246788</v>
      </c>
      <c r="W19">
        <f t="shared" si="8"/>
        <v>24.877977806619977</v>
      </c>
      <c r="X19">
        <f t="shared" si="9"/>
        <v>14.455977085346282</v>
      </c>
      <c r="Y19">
        <f t="shared" si="10"/>
        <v>8.0657722577726325</v>
      </c>
      <c r="Z19">
        <f t="shared" si="11"/>
        <v>5.5789797193026684</v>
      </c>
    </row>
    <row r="20" spans="1:26" x14ac:dyDescent="0.3">
      <c r="A20" t="str">
        <f t="shared" si="4"/>
        <v/>
      </c>
      <c r="B20" t="s">
        <v>143</v>
      </c>
      <c r="C20">
        <v>-49.5</v>
      </c>
      <c r="D20" s="5">
        <v>-18.600000000000001</v>
      </c>
      <c r="E20">
        <f t="shared" si="0"/>
        <v>-45.420121245755794</v>
      </c>
      <c r="F20">
        <v>-23.6</v>
      </c>
      <c r="G20" s="5">
        <v>-21.1</v>
      </c>
      <c r="H20">
        <f t="shared" si="1"/>
        <v>-23.269912722148529</v>
      </c>
      <c r="I20">
        <v>-58.8</v>
      </c>
      <c r="J20" s="5">
        <v>-40.200000000000003</v>
      </c>
      <c r="K20">
        <f t="shared" si="2"/>
        <v>-56.344150652785039</v>
      </c>
      <c r="L20">
        <v>-81.599999999999994</v>
      </c>
      <c r="M20" s="5">
        <v>-66.599999999999994</v>
      </c>
      <c r="N20">
        <f t="shared" si="5"/>
        <v>-79.619476332891153</v>
      </c>
      <c r="O20">
        <v>37.799999999999997</v>
      </c>
      <c r="P20" s="5">
        <v>64.656292331396855</v>
      </c>
      <c r="Q20">
        <f t="shared" si="6"/>
        <v>41.345968171541671</v>
      </c>
      <c r="S20">
        <v>0.13203491114058921</v>
      </c>
      <c r="T20">
        <v>0.86796508885941082</v>
      </c>
      <c r="V20">
        <f t="shared" si="7"/>
        <v>12.934345127586241</v>
      </c>
      <c r="W20">
        <f t="shared" si="8"/>
        <v>7.9678934318744519</v>
      </c>
      <c r="X20">
        <f t="shared" si="9"/>
        <v>-9.8385270221043086</v>
      </c>
      <c r="Y20">
        <f t="shared" si="10"/>
        <v>-21.589970907382838</v>
      </c>
      <c r="Z20">
        <f t="shared" si="11"/>
        <v>17.960347314119137</v>
      </c>
    </row>
    <row r="21" spans="1:26" x14ac:dyDescent="0.3">
      <c r="A21" t="str">
        <f t="shared" si="4"/>
        <v/>
      </c>
      <c r="B21" t="s">
        <v>144</v>
      </c>
      <c r="C21">
        <v>-22.9</v>
      </c>
      <c r="D21" s="5">
        <v>-13.7</v>
      </c>
      <c r="E21">
        <f t="shared" si="0"/>
        <v>-21.685278817506578</v>
      </c>
      <c r="F21">
        <v>-27.6</v>
      </c>
      <c r="G21" s="5">
        <v>-20.2</v>
      </c>
      <c r="H21">
        <f t="shared" si="1"/>
        <v>-26.622941657559643</v>
      </c>
      <c r="I21">
        <v>-33</v>
      </c>
      <c r="J21" s="5">
        <v>-43.3</v>
      </c>
      <c r="K21">
        <f t="shared" si="2"/>
        <v>-34.359959584748069</v>
      </c>
      <c r="L21">
        <v>-71.5</v>
      </c>
      <c r="M21" s="5">
        <v>-63.7</v>
      </c>
      <c r="N21">
        <f t="shared" si="5"/>
        <v>-70.470127693103407</v>
      </c>
      <c r="O21">
        <v>43.7</v>
      </c>
      <c r="P21" s="5">
        <v>51.396737934188437</v>
      </c>
      <c r="Q21">
        <f t="shared" si="6"/>
        <v>44.716238109212973</v>
      </c>
      <c r="S21">
        <v>0.13203491114058921</v>
      </c>
      <c r="T21">
        <v>0.86796508885941082</v>
      </c>
      <c r="V21">
        <f t="shared" si="7"/>
        <v>-8.8142826441201834</v>
      </c>
      <c r="W21">
        <f t="shared" si="8"/>
        <v>-9.2076472191865477</v>
      </c>
      <c r="X21">
        <f t="shared" si="9"/>
        <v>-26.485713057648073</v>
      </c>
      <c r="Y21">
        <f t="shared" si="10"/>
        <v>-48.802811815340363</v>
      </c>
      <c r="Z21">
        <f t="shared" si="11"/>
        <v>30.781677307614359</v>
      </c>
    </row>
    <row r="22" spans="1:26" x14ac:dyDescent="0.3">
      <c r="A22" t="str">
        <f t="shared" si="4"/>
        <v/>
      </c>
      <c r="B22" t="s">
        <v>145</v>
      </c>
      <c r="C22">
        <v>7.5</v>
      </c>
      <c r="D22" s="5">
        <v>30.7</v>
      </c>
      <c r="E22">
        <f t="shared" si="0"/>
        <v>10.56320993846167</v>
      </c>
      <c r="F22">
        <v>-7.8</v>
      </c>
      <c r="G22" s="5">
        <v>-7.2</v>
      </c>
      <c r="H22">
        <f t="shared" si="1"/>
        <v>-7.7207790533156473</v>
      </c>
      <c r="I22">
        <v>-8.6999999999999993</v>
      </c>
      <c r="J22" s="5">
        <v>-17</v>
      </c>
      <c r="K22">
        <f t="shared" si="2"/>
        <v>-9.7958897624668904</v>
      </c>
      <c r="L22">
        <v>-28.8</v>
      </c>
      <c r="M22" s="5">
        <v>-33.700000000000003</v>
      </c>
      <c r="N22">
        <f t="shared" si="5"/>
        <v>-29.44697106458889</v>
      </c>
      <c r="O22">
        <v>26.1</v>
      </c>
      <c r="P22" s="5">
        <v>27.108812701154683</v>
      </c>
      <c r="Q22">
        <f t="shared" si="6"/>
        <v>26.233198495354458</v>
      </c>
      <c r="S22">
        <v>0.13203491114058921</v>
      </c>
      <c r="T22">
        <v>0.86796508885941082</v>
      </c>
      <c r="V22">
        <f t="shared" si="7"/>
        <v>-18.847396708266903</v>
      </c>
      <c r="W22">
        <f t="shared" si="8"/>
        <v>-19.204544477674606</v>
      </c>
      <c r="X22">
        <f t="shared" si="9"/>
        <v>-33.5</v>
      </c>
      <c r="Y22">
        <f t="shared" si="10"/>
        <v>-59.845525030194487</v>
      </c>
      <c r="Z22">
        <f t="shared" si="11"/>
        <v>37.431801592036372</v>
      </c>
    </row>
    <row r="23" spans="1:26" x14ac:dyDescent="0.3">
      <c r="A23" t="str">
        <f t="shared" si="4"/>
        <v/>
      </c>
      <c r="B23" t="s">
        <v>146</v>
      </c>
      <c r="C23">
        <v>35.200000000000003</v>
      </c>
      <c r="D23" s="5">
        <v>38</v>
      </c>
      <c r="E23">
        <f t="shared" si="0"/>
        <v>35.569697751193651</v>
      </c>
      <c r="F23">
        <v>5.7</v>
      </c>
      <c r="G23" s="5">
        <v>11.5</v>
      </c>
      <c r="H23">
        <f t="shared" si="1"/>
        <v>6.4658024846154181</v>
      </c>
      <c r="I23">
        <v>8.4</v>
      </c>
      <c r="J23" s="5">
        <v>19.899999999999999</v>
      </c>
      <c r="K23">
        <f t="shared" si="2"/>
        <v>9.9184014781167775</v>
      </c>
      <c r="L23">
        <v>3.9</v>
      </c>
      <c r="M23" s="5">
        <v>3.3</v>
      </c>
      <c r="N23">
        <f t="shared" si="5"/>
        <v>3.8207790533156465</v>
      </c>
      <c r="O23">
        <v>6</v>
      </c>
      <c r="P23" s="5">
        <v>3.714624346658427</v>
      </c>
      <c r="Q23">
        <f t="shared" si="6"/>
        <v>5.6982506286881796</v>
      </c>
      <c r="S23">
        <v>0.13203491114058921</v>
      </c>
      <c r="T23">
        <v>0.86796508885941082</v>
      </c>
      <c r="V23">
        <f t="shared" si="7"/>
        <v>8.1492096240495808</v>
      </c>
      <c r="W23">
        <f t="shared" si="8"/>
        <v>-9.2926394087532902</v>
      </c>
      <c r="X23">
        <f t="shared" si="9"/>
        <v>-11.412482623032728</v>
      </c>
      <c r="Y23">
        <f t="shared" si="10"/>
        <v>-32.032106568125549</v>
      </c>
      <c r="Z23">
        <f t="shared" si="11"/>
        <v>25.549229077751875</v>
      </c>
    </row>
    <row r="24" spans="1:26" x14ac:dyDescent="0.3">
      <c r="A24" t="str">
        <f t="shared" si="4"/>
        <v>2020</v>
      </c>
      <c r="B24" t="s">
        <v>147</v>
      </c>
      <c r="C24">
        <v>18.399999999999999</v>
      </c>
      <c r="D24" s="5">
        <v>37.700000000000003</v>
      </c>
      <c r="E24">
        <f t="shared" si="0"/>
        <v>20.94827378501337</v>
      </c>
      <c r="F24">
        <v>2.8</v>
      </c>
      <c r="G24" s="5">
        <v>12.2</v>
      </c>
      <c r="H24">
        <f t="shared" si="1"/>
        <v>4.0411281647215382</v>
      </c>
      <c r="I24">
        <v>-9.5</v>
      </c>
      <c r="J24" s="5">
        <v>10.8</v>
      </c>
      <c r="K24">
        <f t="shared" si="2"/>
        <v>-6.8196913038460387</v>
      </c>
      <c r="L24">
        <v>-14.7</v>
      </c>
      <c r="M24" s="5">
        <v>8</v>
      </c>
      <c r="N24">
        <f t="shared" si="5"/>
        <v>-11.702807517108624</v>
      </c>
      <c r="O24">
        <v>29.3</v>
      </c>
      <c r="P24" s="5">
        <v>19.564836389774563</v>
      </c>
      <c r="Q24">
        <f t="shared" si="6"/>
        <v>28.014618537784788</v>
      </c>
      <c r="S24">
        <v>0.13203491114058921</v>
      </c>
      <c r="T24">
        <v>0.86796508885941082</v>
      </c>
      <c r="V24">
        <f t="shared" si="7"/>
        <v>22.36039382488956</v>
      </c>
      <c r="W24">
        <f t="shared" si="8"/>
        <v>0.92871719867376967</v>
      </c>
      <c r="X24">
        <f t="shared" si="9"/>
        <v>-2.232393196065384</v>
      </c>
      <c r="Y24">
        <f t="shared" si="10"/>
        <v>-12.442999842793958</v>
      </c>
      <c r="Z24">
        <f t="shared" si="11"/>
        <v>19.982022553942475</v>
      </c>
    </row>
    <row r="25" spans="1:26" x14ac:dyDescent="0.3">
      <c r="A25" t="str">
        <f t="shared" si="4"/>
        <v/>
      </c>
      <c r="B25" t="s">
        <v>148</v>
      </c>
      <c r="C25">
        <v>36.700000000000003</v>
      </c>
      <c r="D25" s="5">
        <v>44.3</v>
      </c>
      <c r="E25">
        <f t="shared" si="0"/>
        <v>37.703465324668485</v>
      </c>
      <c r="F25">
        <v>17.7</v>
      </c>
      <c r="G25" s="5">
        <v>14.6</v>
      </c>
      <c r="H25">
        <f t="shared" si="1"/>
        <v>17.290691775464172</v>
      </c>
      <c r="I25">
        <v>22.9</v>
      </c>
      <c r="J25" s="5">
        <v>22.4</v>
      </c>
      <c r="K25">
        <f t="shared" si="2"/>
        <v>22.833982544429706</v>
      </c>
      <c r="L25">
        <v>7.7</v>
      </c>
      <c r="M25" s="5">
        <v>18.600000000000001</v>
      </c>
      <c r="N25">
        <f t="shared" si="5"/>
        <v>9.139180531432423</v>
      </c>
      <c r="O25">
        <v>5.2</v>
      </c>
      <c r="P25" s="5">
        <v>8.7160003034366405</v>
      </c>
      <c r="Q25">
        <f t="shared" si="6"/>
        <v>5.664234787634542</v>
      </c>
      <c r="S25">
        <v>0.13203491114058921</v>
      </c>
      <c r="T25">
        <v>0.86796508885941082</v>
      </c>
      <c r="V25">
        <f t="shared" si="7"/>
        <v>31.407145620291839</v>
      </c>
      <c r="W25">
        <f t="shared" si="8"/>
        <v>9.265874141600376</v>
      </c>
      <c r="X25">
        <f t="shared" si="9"/>
        <v>8.6442309062334814</v>
      </c>
      <c r="Y25">
        <f t="shared" si="10"/>
        <v>0.41905068921314853</v>
      </c>
      <c r="Z25">
        <f t="shared" si="11"/>
        <v>13.125701318035837</v>
      </c>
    </row>
    <row r="26" spans="1:26" x14ac:dyDescent="0.3">
      <c r="A26" t="str">
        <f t="shared" si="4"/>
        <v/>
      </c>
      <c r="B26" t="s">
        <v>149</v>
      </c>
      <c r="C26">
        <v>33.299999999999997</v>
      </c>
      <c r="D26" s="5">
        <v>48.3</v>
      </c>
      <c r="E26">
        <f t="shared" si="0"/>
        <v>35.280523667108838</v>
      </c>
      <c r="F26">
        <v>11.7</v>
      </c>
      <c r="G26" s="5">
        <v>24.6</v>
      </c>
      <c r="H26">
        <f t="shared" si="1"/>
        <v>13.403250353713602</v>
      </c>
      <c r="I26">
        <v>21.6</v>
      </c>
      <c r="J26" s="5">
        <v>31.1</v>
      </c>
      <c r="K26">
        <f t="shared" si="2"/>
        <v>22.854331655835601</v>
      </c>
      <c r="L26">
        <v>11.9</v>
      </c>
      <c r="M26" s="5">
        <v>17.899999999999999</v>
      </c>
      <c r="N26">
        <f t="shared" si="5"/>
        <v>12.692209466843536</v>
      </c>
      <c r="O26">
        <v>-0.1</v>
      </c>
      <c r="P26" s="5">
        <v>6.8483931132437705</v>
      </c>
      <c r="Q26">
        <f t="shared" si="6"/>
        <v>0.81743046727702318</v>
      </c>
      <c r="S26">
        <v>0.13203491114058921</v>
      </c>
      <c r="T26">
        <v>0.86796508885941082</v>
      </c>
      <c r="V26">
        <f t="shared" si="7"/>
        <v>31.310754258930231</v>
      </c>
      <c r="W26">
        <f t="shared" si="8"/>
        <v>11.578356764633105</v>
      </c>
      <c r="X26">
        <f t="shared" si="9"/>
        <v>12.956207632139757</v>
      </c>
      <c r="Y26">
        <f t="shared" si="10"/>
        <v>3.3761941603891117</v>
      </c>
      <c r="Z26">
        <f t="shared" si="11"/>
        <v>11.498761264232117</v>
      </c>
    </row>
    <row r="27" spans="1:26" x14ac:dyDescent="0.3">
      <c r="A27" t="str">
        <f t="shared" si="4"/>
        <v/>
      </c>
      <c r="B27" t="s">
        <v>150</v>
      </c>
      <c r="C27">
        <v>36.700000000000003</v>
      </c>
      <c r="D27" s="5">
        <v>46.6</v>
      </c>
      <c r="E27">
        <f t="shared" si="0"/>
        <v>38.007145620291837</v>
      </c>
      <c r="F27">
        <v>13.2</v>
      </c>
      <c r="G27" s="5">
        <v>21.1</v>
      </c>
      <c r="H27">
        <f t="shared" si="1"/>
        <v>14.243075798010654</v>
      </c>
      <c r="I27">
        <v>22.2</v>
      </c>
      <c r="J27" s="5">
        <v>29.6</v>
      </c>
      <c r="K27">
        <f t="shared" si="2"/>
        <v>23.177058342440361</v>
      </c>
      <c r="L27">
        <v>10.6</v>
      </c>
      <c r="M27" s="5">
        <v>20.8</v>
      </c>
      <c r="N27">
        <f t="shared" si="5"/>
        <v>11.94675609363401</v>
      </c>
      <c r="O27">
        <v>5.6</v>
      </c>
      <c r="P27" s="5">
        <v>10.660798859862309</v>
      </c>
      <c r="Q27">
        <f t="shared" si="6"/>
        <v>6.268202127762315</v>
      </c>
      <c r="S27">
        <v>0.13203491114058921</v>
      </c>
      <c r="T27">
        <v>0.86796508885941082</v>
      </c>
      <c r="V27">
        <f t="shared" si="7"/>
        <v>36.99704487068972</v>
      </c>
      <c r="W27">
        <f t="shared" si="8"/>
        <v>14.979005975729477</v>
      </c>
      <c r="X27">
        <f t="shared" si="9"/>
        <v>22.95512418090189</v>
      </c>
      <c r="Y27">
        <f t="shared" si="10"/>
        <v>11.259382030636656</v>
      </c>
      <c r="Z27">
        <f t="shared" si="11"/>
        <v>4.2499557942246264</v>
      </c>
    </row>
    <row r="28" spans="1:26" x14ac:dyDescent="0.3">
      <c r="A28" t="str">
        <f t="shared" si="4"/>
        <v/>
      </c>
      <c r="B28" t="s">
        <v>151</v>
      </c>
      <c r="C28">
        <v>35</v>
      </c>
      <c r="D28" s="5">
        <v>40.200000000000003</v>
      </c>
      <c r="E28">
        <f t="shared" si="0"/>
        <v>35.686581537931062</v>
      </c>
      <c r="F28">
        <v>14</v>
      </c>
      <c r="G28" s="5">
        <v>18.5</v>
      </c>
      <c r="H28">
        <f t="shared" si="1"/>
        <v>14.594157100132653</v>
      </c>
      <c r="I28">
        <v>17.600000000000001</v>
      </c>
      <c r="J28" s="5">
        <v>26.4</v>
      </c>
      <c r="K28">
        <f t="shared" si="2"/>
        <v>18.761907218037187</v>
      </c>
      <c r="L28">
        <v>1.3</v>
      </c>
      <c r="M28" s="5">
        <v>13.8</v>
      </c>
      <c r="N28">
        <f t="shared" si="5"/>
        <v>2.9504363892573653</v>
      </c>
      <c r="O28">
        <v>16.399999999999999</v>
      </c>
      <c r="P28" s="5">
        <v>8.4643084572043641</v>
      </c>
      <c r="Q28">
        <f t="shared" si="6"/>
        <v>15.352211672307851</v>
      </c>
      <c r="S28">
        <v>0.13203491114058921</v>
      </c>
      <c r="T28">
        <v>0.86796508885941082</v>
      </c>
      <c r="V28">
        <f t="shared" si="7"/>
        <v>36.324750275110581</v>
      </c>
      <c r="W28">
        <f t="shared" si="8"/>
        <v>14.080161083952303</v>
      </c>
      <c r="X28">
        <f t="shared" si="9"/>
        <v>21.597765738771049</v>
      </c>
      <c r="Y28">
        <f t="shared" si="10"/>
        <v>9.1964673165783033</v>
      </c>
      <c r="Z28">
        <f t="shared" si="11"/>
        <v>7.4792814224490627</v>
      </c>
    </row>
    <row r="29" spans="1:26" x14ac:dyDescent="0.3">
      <c r="A29" t="str">
        <f t="shared" si="4"/>
        <v/>
      </c>
      <c r="B29" t="s">
        <v>152</v>
      </c>
      <c r="C29">
        <v>41.8</v>
      </c>
      <c r="D29" s="5">
        <v>48.6</v>
      </c>
      <c r="E29">
        <f t="shared" si="0"/>
        <v>42.697837395756011</v>
      </c>
      <c r="F29">
        <v>24</v>
      </c>
      <c r="G29" s="5">
        <v>29.7</v>
      </c>
      <c r="H29">
        <f t="shared" si="1"/>
        <v>24.752598993501358</v>
      </c>
      <c r="I29">
        <v>25.5</v>
      </c>
      <c r="J29" s="5">
        <v>18.3</v>
      </c>
      <c r="K29">
        <f t="shared" si="2"/>
        <v>24.549348639787759</v>
      </c>
      <c r="L29">
        <v>2.7</v>
      </c>
      <c r="M29" s="5">
        <v>17.7</v>
      </c>
      <c r="N29">
        <f t="shared" si="5"/>
        <v>4.6805236671088384</v>
      </c>
      <c r="O29">
        <v>6.7</v>
      </c>
      <c r="P29" s="5">
        <v>18.876315422853473</v>
      </c>
      <c r="Q29">
        <f t="shared" si="6"/>
        <v>8.3076987248762446</v>
      </c>
      <c r="S29">
        <v>0.13203491114058921</v>
      </c>
      <c r="T29">
        <v>0.86796508885941082</v>
      </c>
      <c r="V29">
        <f t="shared" si="7"/>
        <v>38.797188184659639</v>
      </c>
      <c r="W29">
        <f t="shared" si="8"/>
        <v>17.863277297214889</v>
      </c>
      <c r="X29">
        <f t="shared" si="9"/>
        <v>22.162771400088435</v>
      </c>
      <c r="Y29">
        <f t="shared" si="10"/>
        <v>6.5259053833334049</v>
      </c>
      <c r="Z29">
        <f t="shared" si="11"/>
        <v>9.9760375083154713</v>
      </c>
    </row>
    <row r="30" spans="1:26" x14ac:dyDescent="0.3">
      <c r="A30" t="str">
        <f t="shared" si="4"/>
        <v/>
      </c>
      <c r="B30" t="s">
        <v>153</v>
      </c>
      <c r="C30">
        <v>37</v>
      </c>
      <c r="D30" s="5">
        <v>43.5</v>
      </c>
      <c r="E30">
        <f t="shared" si="0"/>
        <v>37.908556002460195</v>
      </c>
      <c r="F30">
        <v>22.5</v>
      </c>
      <c r="G30" s="5">
        <v>25.7</v>
      </c>
      <c r="H30">
        <f t="shared" si="1"/>
        <v>22.94728910890348</v>
      </c>
      <c r="I30">
        <v>23.4</v>
      </c>
      <c r="J30" s="5">
        <v>29.2</v>
      </c>
      <c r="K30">
        <f t="shared" si="2"/>
        <v>24.21071150988756</v>
      </c>
      <c r="L30">
        <v>1.8</v>
      </c>
      <c r="M30" s="5">
        <v>9.8000000000000007</v>
      </c>
      <c r="N30">
        <f t="shared" si="5"/>
        <v>2.9182227722586997</v>
      </c>
      <c r="O30">
        <v>6.1</v>
      </c>
      <c r="P30" s="5">
        <v>16.082869835478895</v>
      </c>
      <c r="Q30">
        <f t="shared" si="6"/>
        <v>7.49538404781587</v>
      </c>
      <c r="S30">
        <v>0.13977784653233744</v>
      </c>
      <c r="T30">
        <v>0.86022215346766262</v>
      </c>
      <c r="V30">
        <f t="shared" si="7"/>
        <v>38.764324978715756</v>
      </c>
      <c r="W30">
        <f t="shared" si="8"/>
        <v>20.764681734179163</v>
      </c>
      <c r="X30">
        <f t="shared" si="9"/>
        <v>22.50732245590417</v>
      </c>
      <c r="Y30">
        <f t="shared" si="10"/>
        <v>3.5163942762083011</v>
      </c>
      <c r="Z30">
        <f t="shared" si="11"/>
        <v>10.385098148333322</v>
      </c>
    </row>
    <row r="31" spans="1:26" x14ac:dyDescent="0.3">
      <c r="A31" t="str">
        <f t="shared" si="4"/>
        <v/>
      </c>
      <c r="B31" t="s">
        <v>154</v>
      </c>
      <c r="C31">
        <v>45.5</v>
      </c>
      <c r="D31" s="5">
        <v>39.799999999999997</v>
      </c>
      <c r="E31">
        <f t="shared" si="0"/>
        <v>44.703266274765681</v>
      </c>
      <c r="F31">
        <v>24.9</v>
      </c>
      <c r="G31" s="5">
        <v>23</v>
      </c>
      <c r="H31">
        <f t="shared" si="1"/>
        <v>24.634422091588561</v>
      </c>
      <c r="I31">
        <v>27.1</v>
      </c>
      <c r="J31" s="5">
        <v>32.4</v>
      </c>
      <c r="K31">
        <f t="shared" si="2"/>
        <v>27.840822586621393</v>
      </c>
      <c r="L31">
        <v>1.8</v>
      </c>
      <c r="M31" s="5">
        <v>10.3</v>
      </c>
      <c r="N31">
        <f t="shared" si="5"/>
        <v>2.9881116955248688</v>
      </c>
      <c r="O31">
        <v>1.8</v>
      </c>
      <c r="P31" s="5">
        <v>12.825726440498547</v>
      </c>
      <c r="Q31">
        <f t="shared" si="6"/>
        <v>3.3411522983075415</v>
      </c>
      <c r="S31">
        <v>0.13977784653233744</v>
      </c>
      <c r="T31">
        <v>0.86022215346766262</v>
      </c>
      <c r="V31">
        <f t="shared" si="7"/>
        <v>41.769886557660627</v>
      </c>
      <c r="W31">
        <f t="shared" si="8"/>
        <v>24.111436731331136</v>
      </c>
      <c r="X31">
        <f t="shared" si="9"/>
        <v>25.533627578765572</v>
      </c>
      <c r="Y31">
        <f t="shared" si="10"/>
        <v>3.5289527116308022</v>
      </c>
      <c r="Z31">
        <f t="shared" si="11"/>
        <v>6.381411690333219</v>
      </c>
    </row>
    <row r="32" spans="1:26" x14ac:dyDescent="0.3">
      <c r="A32" t="str">
        <f t="shared" si="4"/>
        <v/>
      </c>
      <c r="B32" t="s">
        <v>155</v>
      </c>
      <c r="C32">
        <v>54.1</v>
      </c>
      <c r="D32" s="5">
        <v>38</v>
      </c>
      <c r="E32">
        <f t="shared" si="0"/>
        <v>51.849576670829371</v>
      </c>
      <c r="F32">
        <v>32.1</v>
      </c>
      <c r="G32" s="5">
        <v>25.6</v>
      </c>
      <c r="H32">
        <f t="shared" si="1"/>
        <v>31.191443997539807</v>
      </c>
      <c r="I32">
        <v>43.3</v>
      </c>
      <c r="J32" s="5">
        <v>33.9</v>
      </c>
      <c r="K32">
        <f t="shared" si="2"/>
        <v>41.986088242596033</v>
      </c>
      <c r="L32">
        <v>26.8</v>
      </c>
      <c r="M32" s="5">
        <v>26</v>
      </c>
      <c r="N32">
        <f t="shared" si="5"/>
        <v>26.688177722774135</v>
      </c>
      <c r="O32">
        <v>-9.3000000000000007</v>
      </c>
      <c r="P32" s="5">
        <v>7.2623426280921155</v>
      </c>
      <c r="Q32">
        <f t="shared" si="6"/>
        <v>-6.9849514139145512</v>
      </c>
      <c r="S32">
        <v>0.13977784653233744</v>
      </c>
      <c r="T32">
        <v>0.86022215346766262</v>
      </c>
      <c r="V32">
        <f t="shared" si="7"/>
        <v>44.820466316018418</v>
      </c>
      <c r="W32">
        <f t="shared" si="8"/>
        <v>26.257718399343947</v>
      </c>
      <c r="X32">
        <f t="shared" si="9"/>
        <v>31.345874113034995</v>
      </c>
      <c r="Y32">
        <f t="shared" si="10"/>
        <v>10.864837396852566</v>
      </c>
      <c r="Z32">
        <f t="shared" si="11"/>
        <v>1.28386164406962</v>
      </c>
    </row>
    <row r="33" spans="1:26" x14ac:dyDescent="0.3">
      <c r="A33" t="str">
        <f t="shared" si="4"/>
        <v/>
      </c>
      <c r="B33" t="s">
        <v>156</v>
      </c>
      <c r="C33">
        <v>58.9</v>
      </c>
      <c r="D33" s="5">
        <v>47</v>
      </c>
      <c r="E33">
        <f t="shared" si="0"/>
        <v>57.236643626265185</v>
      </c>
      <c r="F33">
        <v>29.3</v>
      </c>
      <c r="G33" s="5">
        <v>29.5</v>
      </c>
      <c r="H33">
        <f t="shared" si="1"/>
        <v>29.327955569306468</v>
      </c>
      <c r="I33">
        <v>47.2</v>
      </c>
      <c r="J33" s="5">
        <v>36.700000000000003</v>
      </c>
      <c r="K33">
        <f t="shared" si="2"/>
        <v>45.732332611410463</v>
      </c>
      <c r="L33">
        <v>29.9</v>
      </c>
      <c r="M33" s="5">
        <v>29.1</v>
      </c>
      <c r="N33">
        <f t="shared" si="5"/>
        <v>29.78817772277413</v>
      </c>
      <c r="O33">
        <v>-10.1</v>
      </c>
      <c r="P33" s="5">
        <v>-2.6668234714353707</v>
      </c>
      <c r="Q33">
        <f t="shared" si="6"/>
        <v>-9.0610065919425207</v>
      </c>
      <c r="S33">
        <v>0.13977784653233744</v>
      </c>
      <c r="T33">
        <v>0.86022215346766262</v>
      </c>
      <c r="V33">
        <f t="shared" si="7"/>
        <v>51.263162190620079</v>
      </c>
      <c r="W33">
        <f t="shared" si="8"/>
        <v>28.38460721947828</v>
      </c>
      <c r="X33">
        <f t="shared" si="9"/>
        <v>38.519747813542629</v>
      </c>
      <c r="Y33">
        <f t="shared" si="10"/>
        <v>19.821489047024375</v>
      </c>
      <c r="Z33">
        <f t="shared" si="11"/>
        <v>-4.2349352358498438</v>
      </c>
    </row>
    <row r="34" spans="1:26" x14ac:dyDescent="0.3">
      <c r="A34" t="str">
        <f t="shared" si="4"/>
        <v/>
      </c>
      <c r="B34" t="s">
        <v>157</v>
      </c>
      <c r="C34">
        <v>59.8</v>
      </c>
      <c r="D34" s="5">
        <v>49.3</v>
      </c>
      <c r="E34">
        <f t="shared" si="0"/>
        <v>58.332332611410457</v>
      </c>
      <c r="F34">
        <v>34.299999999999997</v>
      </c>
      <c r="G34" s="5">
        <v>30.8</v>
      </c>
      <c r="H34">
        <f t="shared" si="1"/>
        <v>33.810777537136822</v>
      </c>
      <c r="I34">
        <v>50.4</v>
      </c>
      <c r="J34" s="5">
        <v>33</v>
      </c>
      <c r="K34">
        <f t="shared" si="2"/>
        <v>47.96786547033733</v>
      </c>
      <c r="L34">
        <v>27.9</v>
      </c>
      <c r="M34" s="5">
        <v>22.6</v>
      </c>
      <c r="N34">
        <f t="shared" si="5"/>
        <v>27.159177413378615</v>
      </c>
      <c r="O34">
        <v>-5.6</v>
      </c>
      <c r="P34" s="5">
        <v>14.129415797278124</v>
      </c>
      <c r="Q34">
        <f t="shared" si="6"/>
        <v>-2.8422647465153847</v>
      </c>
      <c r="S34">
        <v>0.13977784653233744</v>
      </c>
      <c r="T34">
        <v>0.86022215346766262</v>
      </c>
      <c r="V34">
        <f t="shared" si="7"/>
        <v>55.806184302835</v>
      </c>
      <c r="W34">
        <f t="shared" si="8"/>
        <v>31.443392367994363</v>
      </c>
      <c r="X34">
        <f t="shared" si="9"/>
        <v>45.228762108114609</v>
      </c>
      <c r="Y34">
        <f t="shared" si="10"/>
        <v>27.878510952975628</v>
      </c>
      <c r="Z34">
        <f t="shared" si="11"/>
        <v>-6.2960742507908192</v>
      </c>
    </row>
    <row r="35" spans="1:26" x14ac:dyDescent="0.3">
      <c r="A35" t="str">
        <f t="shared" si="4"/>
        <v/>
      </c>
      <c r="B35" t="s">
        <v>158</v>
      </c>
      <c r="C35">
        <v>56.2</v>
      </c>
      <c r="D35" s="5">
        <v>56.5</v>
      </c>
      <c r="E35">
        <f t="shared" si="0"/>
        <v>56.241933353959709</v>
      </c>
      <c r="F35">
        <v>30.3</v>
      </c>
      <c r="G35" s="5">
        <v>33.1</v>
      </c>
      <c r="H35">
        <f t="shared" si="1"/>
        <v>30.691377970290546</v>
      </c>
      <c r="I35">
        <v>43.9</v>
      </c>
      <c r="J35" s="5">
        <v>38.1</v>
      </c>
      <c r="K35">
        <f t="shared" si="2"/>
        <v>43.089288490112445</v>
      </c>
      <c r="L35">
        <v>22.6</v>
      </c>
      <c r="M35" s="5">
        <v>26.9</v>
      </c>
      <c r="N35">
        <f t="shared" si="5"/>
        <v>23.201044740089053</v>
      </c>
      <c r="O35">
        <v>1.6</v>
      </c>
      <c r="P35" s="5">
        <v>13.251300289710549</v>
      </c>
      <c r="Q35">
        <f t="shared" si="6"/>
        <v>3.2285936637973398</v>
      </c>
      <c r="S35">
        <v>0.13977784653233744</v>
      </c>
      <c r="T35">
        <v>0.86022215346766262</v>
      </c>
      <c r="V35">
        <f t="shared" si="7"/>
        <v>57.270303197211781</v>
      </c>
      <c r="W35">
        <f t="shared" si="8"/>
        <v>31.27670369224461</v>
      </c>
      <c r="X35">
        <f t="shared" si="9"/>
        <v>45.596495523953415</v>
      </c>
      <c r="Y35">
        <f t="shared" si="10"/>
        <v>26.716133292080599</v>
      </c>
      <c r="Z35">
        <f t="shared" si="11"/>
        <v>-2.8915592248868549</v>
      </c>
    </row>
    <row r="36" spans="1:26" x14ac:dyDescent="0.3">
      <c r="A36" t="str">
        <f t="shared" si="4"/>
        <v>2021</v>
      </c>
      <c r="B36" t="s">
        <v>159</v>
      </c>
      <c r="C36">
        <v>53.1</v>
      </c>
      <c r="D36" s="5">
        <v>49.4</v>
      </c>
      <c r="E36">
        <f t="shared" si="0"/>
        <v>52.582821967830355</v>
      </c>
      <c r="F36">
        <v>32.9</v>
      </c>
      <c r="G36" s="5">
        <v>26.3</v>
      </c>
      <c r="H36">
        <f t="shared" si="1"/>
        <v>31.977466212886572</v>
      </c>
      <c r="I36">
        <v>37.1</v>
      </c>
      <c r="J36" s="5">
        <v>37.5</v>
      </c>
      <c r="K36">
        <f t="shared" si="2"/>
        <v>37.155911138612936</v>
      </c>
      <c r="L36">
        <v>25.7</v>
      </c>
      <c r="M36" s="5">
        <v>22.1</v>
      </c>
      <c r="N36">
        <f t="shared" si="5"/>
        <v>25.196799752483585</v>
      </c>
      <c r="O36">
        <v>6.4</v>
      </c>
      <c r="P36" s="5">
        <v>12.915052939486564</v>
      </c>
      <c r="Q36">
        <f t="shared" si="6"/>
        <v>7.3106600699256079</v>
      </c>
      <c r="S36">
        <v>0.13977784653233744</v>
      </c>
      <c r="T36">
        <v>0.86022215346766262</v>
      </c>
      <c r="V36">
        <f t="shared" si="7"/>
        <v>55.719029311066834</v>
      </c>
      <c r="W36">
        <f t="shared" si="8"/>
        <v>32.159873906771317</v>
      </c>
      <c r="X36">
        <f t="shared" si="9"/>
        <v>42.737688366354234</v>
      </c>
      <c r="Y36">
        <f t="shared" si="10"/>
        <v>25.185673968650416</v>
      </c>
      <c r="Z36">
        <f t="shared" si="11"/>
        <v>2.5656629957358543</v>
      </c>
    </row>
    <row r="37" spans="1:26" x14ac:dyDescent="0.3">
      <c r="A37" t="str">
        <f t="shared" si="4"/>
        <v/>
      </c>
      <c r="B37" t="s">
        <v>160</v>
      </c>
      <c r="C37">
        <v>45.6</v>
      </c>
      <c r="D37" s="5">
        <v>45.8</v>
      </c>
      <c r="E37">
        <f t="shared" si="0"/>
        <v>45.627955569306472</v>
      </c>
      <c r="F37">
        <v>28</v>
      </c>
      <c r="G37" s="5">
        <v>22.7</v>
      </c>
      <c r="H37">
        <f t="shared" si="1"/>
        <v>27.259177413378612</v>
      </c>
      <c r="I37">
        <v>23.2</v>
      </c>
      <c r="J37" s="5">
        <v>16.8</v>
      </c>
      <c r="K37">
        <f t="shared" si="2"/>
        <v>22.305421782193044</v>
      </c>
      <c r="L37">
        <v>5.8</v>
      </c>
      <c r="M37" s="5">
        <v>11.5</v>
      </c>
      <c r="N37">
        <f t="shared" si="5"/>
        <v>6.5967337252343237</v>
      </c>
      <c r="O37">
        <v>19.8</v>
      </c>
      <c r="P37" s="5">
        <v>23.210596165453509</v>
      </c>
      <c r="Q37">
        <f t="shared" si="6"/>
        <v>20.27672578739854</v>
      </c>
      <c r="S37">
        <v>0.13977784653233744</v>
      </c>
      <c r="T37">
        <v>0.86022215346766262</v>
      </c>
      <c r="V37">
        <f t="shared" si="7"/>
        <v>51.484236963698841</v>
      </c>
      <c r="W37">
        <f t="shared" si="8"/>
        <v>29.976007198851907</v>
      </c>
      <c r="X37">
        <f t="shared" si="9"/>
        <v>34.183540470306134</v>
      </c>
      <c r="Y37">
        <f t="shared" si="10"/>
        <v>18.331526072602319</v>
      </c>
      <c r="Z37">
        <f t="shared" si="11"/>
        <v>10.271993173707163</v>
      </c>
    </row>
    <row r="38" spans="1:26" x14ac:dyDescent="0.3">
      <c r="A38" t="str">
        <f t="shared" si="4"/>
        <v/>
      </c>
      <c r="B38" t="s">
        <v>161</v>
      </c>
      <c r="C38">
        <v>45.7</v>
      </c>
      <c r="D38" s="5">
        <v>42.2</v>
      </c>
      <c r="E38">
        <f t="shared" si="0"/>
        <v>45.210777537136821</v>
      </c>
      <c r="F38">
        <v>28</v>
      </c>
      <c r="G38" s="5">
        <v>30.3</v>
      </c>
      <c r="H38">
        <f t="shared" si="1"/>
        <v>28.321489047024379</v>
      </c>
      <c r="I38">
        <v>24.4</v>
      </c>
      <c r="J38" s="5">
        <v>13.9</v>
      </c>
      <c r="K38">
        <f t="shared" si="2"/>
        <v>22.932332611410455</v>
      </c>
      <c r="L38">
        <v>6.6</v>
      </c>
      <c r="M38" s="5">
        <v>-3.2</v>
      </c>
      <c r="N38">
        <f t="shared" si="5"/>
        <v>5.2301771039830935</v>
      </c>
      <c r="O38">
        <v>19.600000000000001</v>
      </c>
      <c r="P38" s="5">
        <v>22.708632044297463</v>
      </c>
      <c r="Q38">
        <f t="shared" si="6"/>
        <v>20.034517892813319</v>
      </c>
      <c r="S38">
        <v>0.13977784653233744</v>
      </c>
      <c r="T38">
        <v>0.86022215346766262</v>
      </c>
      <c r="V38">
        <f t="shared" si="7"/>
        <v>47.807185024757892</v>
      </c>
      <c r="W38">
        <f t="shared" si="8"/>
        <v>29.186044224429853</v>
      </c>
      <c r="X38">
        <f t="shared" si="9"/>
        <v>27.464555177405476</v>
      </c>
      <c r="Y38">
        <f t="shared" si="10"/>
        <v>12.341236860567001</v>
      </c>
      <c r="Z38">
        <f t="shared" si="11"/>
        <v>15.873967916712488</v>
      </c>
    </row>
    <row r="39" spans="1:26" x14ac:dyDescent="0.3">
      <c r="A39" t="str">
        <f t="shared" si="4"/>
        <v/>
      </c>
      <c r="B39" t="s">
        <v>162</v>
      </c>
      <c r="C39">
        <v>56.9</v>
      </c>
      <c r="D39" s="5">
        <v>46.6</v>
      </c>
      <c r="E39">
        <f t="shared" si="0"/>
        <v>55.460288180716923</v>
      </c>
      <c r="F39">
        <v>30.5</v>
      </c>
      <c r="G39" s="5">
        <v>26.2</v>
      </c>
      <c r="H39">
        <f t="shared" si="1"/>
        <v>29.898955259910952</v>
      </c>
      <c r="I39">
        <v>32.9</v>
      </c>
      <c r="J39" s="5">
        <v>15.4</v>
      </c>
      <c r="K39">
        <f t="shared" si="2"/>
        <v>30.453887685684094</v>
      </c>
      <c r="L39">
        <v>14.5</v>
      </c>
      <c r="M39" s="5">
        <v>2.1</v>
      </c>
      <c r="N39">
        <f t="shared" si="5"/>
        <v>12.766754702999016</v>
      </c>
      <c r="O39">
        <v>12.2</v>
      </c>
      <c r="P39" s="5">
        <v>26.390066065119104</v>
      </c>
      <c r="Q39">
        <f t="shared" si="6"/>
        <v>14.183456876733947</v>
      </c>
      <c r="S39">
        <v>0.13977784653233744</v>
      </c>
      <c r="T39">
        <v>0.86022215346766262</v>
      </c>
      <c r="V39">
        <f t="shared" si="7"/>
        <v>48.766340429053407</v>
      </c>
      <c r="W39">
        <f t="shared" si="8"/>
        <v>28.493207240104649</v>
      </c>
      <c r="X39">
        <f t="shared" si="9"/>
        <v>25.230547359762529</v>
      </c>
      <c r="Y39">
        <f t="shared" si="10"/>
        <v>8.197888510738812</v>
      </c>
      <c r="Z39">
        <f t="shared" si="11"/>
        <v>18.164900185648602</v>
      </c>
    </row>
    <row r="40" spans="1:26" x14ac:dyDescent="0.3">
      <c r="A40" t="str">
        <f t="shared" si="4"/>
        <v/>
      </c>
      <c r="B40" t="s">
        <v>163</v>
      </c>
      <c r="C40">
        <v>55</v>
      </c>
      <c r="D40" s="5">
        <v>51.8</v>
      </c>
      <c r="E40">
        <f t="shared" si="0"/>
        <v>54.552710891096524</v>
      </c>
      <c r="F40">
        <v>33.9</v>
      </c>
      <c r="G40" s="5">
        <v>33</v>
      </c>
      <c r="H40">
        <f t="shared" si="1"/>
        <v>33.774199938120894</v>
      </c>
      <c r="I40">
        <v>29.8</v>
      </c>
      <c r="J40" s="5">
        <v>29.2</v>
      </c>
      <c r="K40">
        <f t="shared" si="2"/>
        <v>29.716133292080599</v>
      </c>
      <c r="L40">
        <v>17.399999999999999</v>
      </c>
      <c r="M40" s="5">
        <v>0.9</v>
      </c>
      <c r="N40">
        <f t="shared" si="5"/>
        <v>15.093665532216432</v>
      </c>
      <c r="O40">
        <v>12</v>
      </c>
      <c r="P40" s="5">
        <v>29.03869843224777</v>
      </c>
      <c r="Q40">
        <f t="shared" si="6"/>
        <v>14.381632574573507</v>
      </c>
      <c r="S40">
        <v>0.13977784653233744</v>
      </c>
      <c r="T40">
        <v>0.86022215346766262</v>
      </c>
      <c r="V40">
        <f t="shared" si="7"/>
        <v>51.741258869650089</v>
      </c>
      <c r="W40">
        <f t="shared" si="8"/>
        <v>30.664881415018744</v>
      </c>
      <c r="X40">
        <f t="shared" si="9"/>
        <v>27.700784529725052</v>
      </c>
      <c r="Y40">
        <f t="shared" si="10"/>
        <v>11.030199113066182</v>
      </c>
      <c r="Z40">
        <f t="shared" si="11"/>
        <v>16.199869114706924</v>
      </c>
    </row>
    <row r="41" spans="1:26" x14ac:dyDescent="0.3">
      <c r="A41" t="str">
        <f t="shared" si="4"/>
        <v/>
      </c>
      <c r="B41" t="s">
        <v>164</v>
      </c>
      <c r="C41">
        <v>52.7</v>
      </c>
      <c r="D41" s="5">
        <v>42.1</v>
      </c>
      <c r="E41">
        <f t="shared" si="0"/>
        <v>51.218354826757228</v>
      </c>
      <c r="F41">
        <v>35.200000000000003</v>
      </c>
      <c r="G41" s="5">
        <v>21.8</v>
      </c>
      <c r="H41">
        <f t="shared" si="1"/>
        <v>33.326976856466686</v>
      </c>
      <c r="I41">
        <v>20.9</v>
      </c>
      <c r="J41" s="5">
        <v>14.5</v>
      </c>
      <c r="K41">
        <f t="shared" si="2"/>
        <v>20.005421782193039</v>
      </c>
      <c r="L41">
        <v>14</v>
      </c>
      <c r="M41" s="5">
        <v>7.3</v>
      </c>
      <c r="N41">
        <f t="shared" si="5"/>
        <v>13.06348842823334</v>
      </c>
      <c r="O41">
        <v>11.9</v>
      </c>
      <c r="P41" s="5">
        <v>24.077772097766953</v>
      </c>
      <c r="Q41">
        <f t="shared" si="6"/>
        <v>13.602182759387452</v>
      </c>
      <c r="S41">
        <v>0.13977784653233744</v>
      </c>
      <c r="T41">
        <v>0.86022215346766262</v>
      </c>
      <c r="V41">
        <f t="shared" si="7"/>
        <v>53.743784632856894</v>
      </c>
      <c r="W41">
        <f t="shared" si="8"/>
        <v>32.333377351499514</v>
      </c>
      <c r="X41">
        <f t="shared" si="9"/>
        <v>26.725147586652579</v>
      </c>
      <c r="Y41">
        <f t="shared" si="10"/>
        <v>13.641302887816265</v>
      </c>
      <c r="Z41">
        <f t="shared" si="11"/>
        <v>14.055757403564968</v>
      </c>
    </row>
    <row r="42" spans="1:26" x14ac:dyDescent="0.3">
      <c r="A42" t="str">
        <f t="shared" si="4"/>
        <v/>
      </c>
      <c r="B42" t="s">
        <v>165</v>
      </c>
      <c r="C42">
        <v>51.9</v>
      </c>
      <c r="D42" s="5">
        <v>37.299999999999997</v>
      </c>
      <c r="E42">
        <f t="shared" si="0"/>
        <v>49.726982598200962</v>
      </c>
      <c r="F42">
        <v>31.3</v>
      </c>
      <c r="G42" s="5">
        <v>18.7</v>
      </c>
      <c r="H42">
        <f t="shared" si="1"/>
        <v>29.424656214885765</v>
      </c>
      <c r="I42">
        <v>15.4</v>
      </c>
      <c r="J42" s="5">
        <v>15.6</v>
      </c>
      <c r="K42">
        <f t="shared" si="2"/>
        <v>15.42976736166848</v>
      </c>
      <c r="L42">
        <v>-1.2</v>
      </c>
      <c r="M42" s="5">
        <v>1.1000000000000001</v>
      </c>
      <c r="N42">
        <f t="shared" si="5"/>
        <v>-0.85767534081248031</v>
      </c>
      <c r="O42">
        <v>19.5</v>
      </c>
      <c r="P42" s="5">
        <v>28.345940367256521</v>
      </c>
      <c r="Q42">
        <f t="shared" si="6"/>
        <v>20.816601531049656</v>
      </c>
      <c r="S42">
        <v>0.14883680834239987</v>
      </c>
      <c r="T42">
        <v>0.85116319165760013</v>
      </c>
      <c r="V42">
        <f t="shared" si="7"/>
        <v>51.832682772018245</v>
      </c>
      <c r="W42">
        <f t="shared" si="8"/>
        <v>32.175277669824453</v>
      </c>
      <c r="X42">
        <f t="shared" si="9"/>
        <v>21.717107478647375</v>
      </c>
      <c r="Y42">
        <f t="shared" si="10"/>
        <v>9.0998262065457638</v>
      </c>
      <c r="Z42">
        <f t="shared" si="11"/>
        <v>16.266805621670205</v>
      </c>
    </row>
    <row r="43" spans="1:26" x14ac:dyDescent="0.3">
      <c r="A43" t="str">
        <f t="shared" si="4"/>
        <v/>
      </c>
      <c r="B43" t="s">
        <v>166</v>
      </c>
      <c r="C43">
        <v>50.3</v>
      </c>
      <c r="D43" s="5">
        <v>41.5</v>
      </c>
      <c r="E43">
        <f t="shared" si="0"/>
        <v>48.990236086586876</v>
      </c>
      <c r="F43">
        <v>33.4</v>
      </c>
      <c r="G43" s="5">
        <v>29.5</v>
      </c>
      <c r="H43">
        <f t="shared" si="1"/>
        <v>32.819536447464642</v>
      </c>
      <c r="I43">
        <v>19.899999999999999</v>
      </c>
      <c r="J43" s="5">
        <v>19.2</v>
      </c>
      <c r="K43">
        <f t="shared" si="2"/>
        <v>19.795814234160318</v>
      </c>
      <c r="L43">
        <v>12.8</v>
      </c>
      <c r="M43" s="5">
        <v>5.9</v>
      </c>
      <c r="N43">
        <f t="shared" si="5"/>
        <v>11.77302602243744</v>
      </c>
      <c r="O43">
        <v>8</v>
      </c>
      <c r="P43" s="5">
        <v>20.939349867821551</v>
      </c>
      <c r="Q43">
        <f t="shared" si="6"/>
        <v>9.925851536352214</v>
      </c>
      <c r="S43">
        <v>0.14883680834239987</v>
      </c>
      <c r="T43">
        <v>0.85116319165760013</v>
      </c>
      <c r="V43">
        <f t="shared" si="7"/>
        <v>49.978524503848348</v>
      </c>
      <c r="W43">
        <f t="shared" si="8"/>
        <v>31.857056506272368</v>
      </c>
      <c r="X43">
        <f t="shared" si="9"/>
        <v>18.410334459340614</v>
      </c>
      <c r="Y43">
        <f t="shared" si="10"/>
        <v>7.9929463699527661</v>
      </c>
      <c r="Z43">
        <f t="shared" si="11"/>
        <v>14.781545275596441</v>
      </c>
    </row>
    <row r="44" spans="1:26" x14ac:dyDescent="0.3">
      <c r="A44" t="str">
        <f t="shared" si="4"/>
        <v/>
      </c>
      <c r="B44" t="s">
        <v>167</v>
      </c>
      <c r="C44">
        <v>54.6</v>
      </c>
      <c r="D44" s="5">
        <v>39.700000000000003</v>
      </c>
      <c r="E44">
        <f t="shared" si="0"/>
        <v>52.382331555698244</v>
      </c>
      <c r="F44">
        <v>29.4</v>
      </c>
      <c r="G44" s="5">
        <v>35.6</v>
      </c>
      <c r="H44">
        <f t="shared" si="1"/>
        <v>30.32278821172288</v>
      </c>
      <c r="I44">
        <v>15.1</v>
      </c>
      <c r="J44" s="5">
        <v>7.5</v>
      </c>
      <c r="K44">
        <f t="shared" si="2"/>
        <v>13.968840256597762</v>
      </c>
      <c r="L44">
        <v>2.8</v>
      </c>
      <c r="M44" s="5">
        <v>-1.9</v>
      </c>
      <c r="N44">
        <f t="shared" si="5"/>
        <v>2.1004670007907205</v>
      </c>
      <c r="O44">
        <v>23.2</v>
      </c>
      <c r="P44" s="5">
        <v>21.943028311217397</v>
      </c>
      <c r="Q44">
        <f t="shared" si="6"/>
        <v>23.012916345664838</v>
      </c>
      <c r="S44">
        <v>0.14883680834239987</v>
      </c>
      <c r="T44">
        <v>0.85116319165760013</v>
      </c>
      <c r="V44">
        <f t="shared" si="7"/>
        <v>50.366516746828694</v>
      </c>
      <c r="W44">
        <f t="shared" si="8"/>
        <v>30.855660291357765</v>
      </c>
      <c r="X44">
        <f t="shared" si="9"/>
        <v>16.398140617475519</v>
      </c>
      <c r="Y44">
        <f t="shared" si="10"/>
        <v>4.3386058941385599</v>
      </c>
      <c r="Z44">
        <f t="shared" si="11"/>
        <v>17.918456471022235</v>
      </c>
    </row>
    <row r="45" spans="1:26" x14ac:dyDescent="0.3">
      <c r="A45" t="str">
        <f t="shared" si="4"/>
        <v/>
      </c>
      <c r="B45" t="s">
        <v>168</v>
      </c>
      <c r="C45">
        <v>46.3</v>
      </c>
      <c r="D45" s="5">
        <v>33.700000000000003</v>
      </c>
      <c r="E45">
        <f t="shared" si="0"/>
        <v>44.424656214885765</v>
      </c>
      <c r="F45">
        <v>27.7</v>
      </c>
      <c r="G45" s="5">
        <v>22</v>
      </c>
      <c r="H45">
        <f t="shared" si="1"/>
        <v>26.851630192448319</v>
      </c>
      <c r="I45">
        <v>6.5</v>
      </c>
      <c r="J45" s="5">
        <v>0.5</v>
      </c>
      <c r="K45">
        <f t="shared" si="2"/>
        <v>5.6069791499456008</v>
      </c>
      <c r="L45">
        <v>1.8</v>
      </c>
      <c r="M45" s="5">
        <v>-6.3</v>
      </c>
      <c r="N45">
        <f t="shared" si="5"/>
        <v>0.59442185242656109</v>
      </c>
      <c r="O45">
        <v>19.600000000000001</v>
      </c>
      <c r="P45" s="5">
        <v>27.662356475827121</v>
      </c>
      <c r="Q45">
        <f t="shared" si="6"/>
        <v>20.799975405580788</v>
      </c>
      <c r="S45">
        <v>0.14883680834239987</v>
      </c>
      <c r="T45">
        <v>0.85116319165760013</v>
      </c>
      <c r="V45">
        <f t="shared" si="7"/>
        <v>48.599074619056957</v>
      </c>
      <c r="W45">
        <f t="shared" si="8"/>
        <v>29.997984950545277</v>
      </c>
      <c r="X45">
        <f t="shared" si="9"/>
        <v>13.123877880234559</v>
      </c>
      <c r="Y45">
        <f t="shared" si="10"/>
        <v>4.8226382918849078</v>
      </c>
      <c r="Z45">
        <f t="shared" si="11"/>
        <v>17.912914429199279</v>
      </c>
    </row>
    <row r="46" spans="1:26" x14ac:dyDescent="0.3">
      <c r="A46" t="str">
        <f t="shared" si="4"/>
        <v/>
      </c>
      <c r="B46" t="s">
        <v>169</v>
      </c>
      <c r="C46">
        <v>35.4</v>
      </c>
      <c r="D46" s="5">
        <v>19.8</v>
      </c>
      <c r="E46">
        <f t="shared" si="0"/>
        <v>33.07814578985856</v>
      </c>
      <c r="F46">
        <v>29</v>
      </c>
      <c r="G46" s="5">
        <v>21.1</v>
      </c>
      <c r="H46">
        <f t="shared" si="1"/>
        <v>27.824189214095043</v>
      </c>
      <c r="I46">
        <v>-3.9</v>
      </c>
      <c r="J46" s="5">
        <v>-6.6</v>
      </c>
      <c r="K46">
        <f t="shared" si="2"/>
        <v>-4.3018593825244791</v>
      </c>
      <c r="L46">
        <v>1.2</v>
      </c>
      <c r="M46" s="5">
        <v>-11</v>
      </c>
      <c r="N46">
        <f t="shared" si="5"/>
        <v>-0.61580906177727845</v>
      </c>
      <c r="O46">
        <v>24.9</v>
      </c>
      <c r="P46" s="5">
        <v>26.596547234447449</v>
      </c>
      <c r="Q46">
        <f t="shared" si="6"/>
        <v>25.15250867557728</v>
      </c>
      <c r="S46">
        <v>0.14883680834239987</v>
      </c>
      <c r="T46">
        <v>0.85116319165760013</v>
      </c>
      <c r="V46">
        <f t="shared" si="7"/>
        <v>43.29504452014752</v>
      </c>
      <c r="W46">
        <f t="shared" si="8"/>
        <v>28.332869206088748</v>
      </c>
      <c r="X46">
        <f t="shared" si="9"/>
        <v>5.0913200080062948</v>
      </c>
      <c r="Y46">
        <f t="shared" si="10"/>
        <v>0.6930265971466677</v>
      </c>
      <c r="Z46">
        <f t="shared" si="11"/>
        <v>22.98846680894097</v>
      </c>
    </row>
    <row r="47" spans="1:26" x14ac:dyDescent="0.3">
      <c r="A47" t="str">
        <f t="shared" si="4"/>
        <v/>
      </c>
      <c r="B47" t="s">
        <v>170</v>
      </c>
      <c r="C47">
        <v>18.899999999999999</v>
      </c>
      <c r="D47" s="5">
        <v>3.5</v>
      </c>
      <c r="E47">
        <f t="shared" si="0"/>
        <v>16.60791315152704</v>
      </c>
      <c r="F47">
        <v>21.9</v>
      </c>
      <c r="G47" s="5">
        <v>9.8000000000000007</v>
      </c>
      <c r="H47">
        <f t="shared" si="1"/>
        <v>20.09907461905696</v>
      </c>
      <c r="I47">
        <v>-24.6</v>
      </c>
      <c r="J47" s="5">
        <v>-27.5</v>
      </c>
      <c r="K47">
        <f t="shared" si="2"/>
        <v>-25.031626744192963</v>
      </c>
      <c r="L47">
        <v>-15.7</v>
      </c>
      <c r="M47" s="5">
        <v>-21.5</v>
      </c>
      <c r="N47">
        <f t="shared" si="5"/>
        <v>-16.563253488385918</v>
      </c>
      <c r="O47">
        <v>41.4</v>
      </c>
      <c r="P47" s="5">
        <v>40.828566368376634</v>
      </c>
      <c r="Q47">
        <f t="shared" si="6"/>
        <v>41.314949642089672</v>
      </c>
      <c r="S47">
        <v>0.14883680834239987</v>
      </c>
      <c r="T47">
        <v>0.85116319165760013</v>
      </c>
      <c r="V47">
        <f t="shared" si="7"/>
        <v>31.370238385423789</v>
      </c>
      <c r="W47">
        <f t="shared" si="8"/>
        <v>24.924964675200105</v>
      </c>
      <c r="X47">
        <f t="shared" si="9"/>
        <v>-7.9088356589239472</v>
      </c>
      <c r="Y47">
        <f t="shared" si="10"/>
        <v>-5.5282135659122114</v>
      </c>
      <c r="Z47">
        <f t="shared" si="11"/>
        <v>29.089144574415911</v>
      </c>
    </row>
    <row r="48" spans="1:26" x14ac:dyDescent="0.3">
      <c r="A48" t="str">
        <f t="shared" si="4"/>
        <v>2022</v>
      </c>
      <c r="B48" t="s">
        <v>171</v>
      </c>
      <c r="C48">
        <v>35</v>
      </c>
      <c r="D48" s="5">
        <v>12.8</v>
      </c>
      <c r="E48">
        <f t="shared" si="0"/>
        <v>31.695822854798724</v>
      </c>
      <c r="F48">
        <v>25.9</v>
      </c>
      <c r="G48" s="5">
        <v>18.7</v>
      </c>
      <c r="H48">
        <f t="shared" si="1"/>
        <v>24.828374979934722</v>
      </c>
      <c r="I48">
        <v>-9.1999999999999993</v>
      </c>
      <c r="J48" s="5">
        <v>-19.899999999999999</v>
      </c>
      <c r="K48">
        <f t="shared" si="2"/>
        <v>-10.792553849263678</v>
      </c>
      <c r="L48">
        <v>-6.5</v>
      </c>
      <c r="M48" s="5">
        <v>-11</v>
      </c>
      <c r="N48">
        <f t="shared" si="5"/>
        <v>-7.1697656375407988</v>
      </c>
      <c r="O48">
        <v>22.2</v>
      </c>
      <c r="P48" s="5">
        <v>31.862369676513964</v>
      </c>
      <c r="Q48">
        <f t="shared" si="6"/>
        <v>23.638116263676725</v>
      </c>
      <c r="S48">
        <v>0.14883680834239987</v>
      </c>
      <c r="T48">
        <v>0.85116319165760013</v>
      </c>
      <c r="V48">
        <f t="shared" si="7"/>
        <v>27.127293932061438</v>
      </c>
      <c r="W48">
        <f t="shared" si="8"/>
        <v>24.250546271028909</v>
      </c>
      <c r="X48">
        <f t="shared" si="9"/>
        <v>-13.375346658660375</v>
      </c>
      <c r="Y48">
        <f t="shared" si="10"/>
        <v>-8.1162760625679979</v>
      </c>
      <c r="Z48">
        <f t="shared" si="11"/>
        <v>30.035191527114559</v>
      </c>
    </row>
    <row r="49" spans="1:26" x14ac:dyDescent="0.3">
      <c r="A49" t="str">
        <f t="shared" si="4"/>
        <v/>
      </c>
      <c r="B49" t="s">
        <v>172</v>
      </c>
      <c r="C49">
        <v>40.6</v>
      </c>
      <c r="D49" s="5">
        <v>24.2</v>
      </c>
      <c r="E49">
        <f t="shared" si="0"/>
        <v>38.159076343184644</v>
      </c>
      <c r="F49">
        <v>19.399999999999999</v>
      </c>
      <c r="G49" s="5">
        <v>16.600000000000001</v>
      </c>
      <c r="H49">
        <f t="shared" si="1"/>
        <v>18.983256936641279</v>
      </c>
      <c r="I49">
        <v>-1.1000000000000001</v>
      </c>
      <c r="J49" s="5">
        <v>-9.1999999999999993</v>
      </c>
      <c r="K49">
        <f t="shared" si="2"/>
        <v>-2.3055781475734389</v>
      </c>
      <c r="L49">
        <v>-3.3</v>
      </c>
      <c r="M49" s="5">
        <v>-7.8</v>
      </c>
      <c r="N49">
        <f t="shared" si="5"/>
        <v>-3.9697656375407995</v>
      </c>
      <c r="O49">
        <v>19.5</v>
      </c>
      <c r="P49" s="5">
        <v>27.522572518428351</v>
      </c>
      <c r="Q49">
        <f t="shared" si="6"/>
        <v>20.694054088338323</v>
      </c>
      <c r="S49">
        <v>0.14883680834239987</v>
      </c>
      <c r="T49">
        <v>0.85116319165760013</v>
      </c>
      <c r="V49">
        <f t="shared" si="7"/>
        <v>28.820937449836805</v>
      </c>
      <c r="W49">
        <f t="shared" si="8"/>
        <v>21.303568845210989</v>
      </c>
      <c r="X49">
        <f t="shared" si="9"/>
        <v>-12.70991958034336</v>
      </c>
      <c r="Y49">
        <f t="shared" si="10"/>
        <v>-9.2342615878225054</v>
      </c>
      <c r="Z49">
        <f t="shared" si="11"/>
        <v>28.549039998034903</v>
      </c>
    </row>
    <row r="50" spans="1:26" x14ac:dyDescent="0.3">
      <c r="A50" t="str">
        <f t="shared" si="4"/>
        <v/>
      </c>
      <c r="B50" t="s">
        <v>173</v>
      </c>
      <c r="C50">
        <v>35.200000000000003</v>
      </c>
      <c r="D50" s="5">
        <v>28.6</v>
      </c>
      <c r="E50">
        <f t="shared" si="0"/>
        <v>34.217677064940162</v>
      </c>
      <c r="F50">
        <v>20.3</v>
      </c>
      <c r="G50" s="5">
        <v>15.2</v>
      </c>
      <c r="H50">
        <f t="shared" si="1"/>
        <v>19.540932277453763</v>
      </c>
      <c r="I50">
        <v>-7.5</v>
      </c>
      <c r="J50" s="5">
        <v>-22.4</v>
      </c>
      <c r="K50">
        <f t="shared" si="2"/>
        <v>-9.7176684443017578</v>
      </c>
      <c r="L50">
        <v>-2.4</v>
      </c>
      <c r="M50" s="5">
        <v>-11.2</v>
      </c>
      <c r="N50">
        <f t="shared" si="5"/>
        <v>-3.7097639134131191</v>
      </c>
      <c r="O50">
        <v>14.5</v>
      </c>
      <c r="P50" s="5">
        <v>25.226514064882263</v>
      </c>
      <c r="Q50">
        <f t="shared" si="6"/>
        <v>16.096500118056937</v>
      </c>
      <c r="S50">
        <v>0.14883680834239987</v>
      </c>
      <c r="T50">
        <v>0.85116319165760013</v>
      </c>
      <c r="V50">
        <f t="shared" si="7"/>
        <v>34.690858754307847</v>
      </c>
      <c r="W50">
        <f t="shared" si="8"/>
        <v>21.117521398009924</v>
      </c>
      <c r="X50">
        <f t="shared" si="9"/>
        <v>-7.6052668137129587</v>
      </c>
      <c r="Y50">
        <f t="shared" si="10"/>
        <v>-4.949765062831573</v>
      </c>
      <c r="Z50">
        <f t="shared" si="11"/>
        <v>20.142890156690662</v>
      </c>
    </row>
    <row r="51" spans="1:26" x14ac:dyDescent="0.3">
      <c r="A51" t="str">
        <f t="shared" si="4"/>
        <v/>
      </c>
      <c r="B51" t="s">
        <v>174</v>
      </c>
      <c r="C51">
        <v>32.200000000000003</v>
      </c>
      <c r="D51" s="5">
        <v>2.1</v>
      </c>
      <c r="E51">
        <f t="shared" si="0"/>
        <v>27.720012068893766</v>
      </c>
      <c r="F51">
        <v>18</v>
      </c>
      <c r="G51" s="5">
        <v>10.3</v>
      </c>
      <c r="H51">
        <f t="shared" si="1"/>
        <v>16.853956575763519</v>
      </c>
      <c r="I51">
        <v>-14.1</v>
      </c>
      <c r="J51" s="5">
        <v>-23</v>
      </c>
      <c r="K51">
        <f t="shared" si="2"/>
        <v>-15.424647594247357</v>
      </c>
      <c r="L51">
        <v>-9.9</v>
      </c>
      <c r="M51" s="5">
        <v>-9.6</v>
      </c>
      <c r="N51">
        <f t="shared" si="5"/>
        <v>-9.8553489574972808</v>
      </c>
      <c r="O51">
        <v>27.3</v>
      </c>
      <c r="P51" s="5">
        <v>33.926535604755472</v>
      </c>
      <c r="Q51">
        <f t="shared" si="6"/>
        <v>28.28627240977908</v>
      </c>
      <c r="S51">
        <v>0.14883680834239987</v>
      </c>
      <c r="T51">
        <v>0.85116319165760013</v>
      </c>
      <c r="V51">
        <f t="shared" si="7"/>
        <v>33.365588492339526</v>
      </c>
      <c r="W51">
        <f t="shared" si="8"/>
        <v>18.459381929952855</v>
      </c>
      <c r="X51">
        <f t="shared" si="9"/>
        <v>-9.1492980620408506</v>
      </c>
      <c r="Y51">
        <f t="shared" si="10"/>
        <v>-5.8449595028170664</v>
      </c>
      <c r="Z51">
        <f t="shared" si="11"/>
        <v>21.692275538724783</v>
      </c>
    </row>
    <row r="52" spans="1:26" x14ac:dyDescent="0.3">
      <c r="A52" t="str">
        <f t="shared" si="4"/>
        <v/>
      </c>
      <c r="B52" t="s">
        <v>175</v>
      </c>
      <c r="C52">
        <v>35.4</v>
      </c>
      <c r="D52" s="5">
        <v>8.5</v>
      </c>
      <c r="E52">
        <f t="shared" si="0"/>
        <v>31.396289855589444</v>
      </c>
      <c r="F52">
        <v>21.8</v>
      </c>
      <c r="G52" s="5">
        <v>8</v>
      </c>
      <c r="H52">
        <f t="shared" si="1"/>
        <v>19.746052044874883</v>
      </c>
      <c r="I52">
        <v>-7.8</v>
      </c>
      <c r="J52" s="5">
        <v>-19.3</v>
      </c>
      <c r="K52">
        <f t="shared" si="2"/>
        <v>-9.5116232959375981</v>
      </c>
      <c r="L52">
        <v>-5.2</v>
      </c>
      <c r="M52" s="5">
        <v>-16.100000000000001</v>
      </c>
      <c r="N52">
        <f t="shared" si="5"/>
        <v>-6.8223212109321594</v>
      </c>
      <c r="O52">
        <v>22.3</v>
      </c>
      <c r="P52" s="5">
        <v>21.420573645505968</v>
      </c>
      <c r="Q52">
        <f t="shared" si="6"/>
        <v>22.169108988224917</v>
      </c>
      <c r="S52">
        <v>0.14883680834239987</v>
      </c>
      <c r="T52">
        <v>0.85116319165760013</v>
      </c>
      <c r="V52">
        <f t="shared" si="7"/>
        <v>31.111326329807792</v>
      </c>
      <c r="W52">
        <f t="shared" si="8"/>
        <v>18.713646966030723</v>
      </c>
      <c r="X52">
        <f t="shared" si="9"/>
        <v>-11.551313111495572</v>
      </c>
      <c r="Y52">
        <f t="shared" si="10"/>
        <v>-6.795811360614187</v>
      </c>
      <c r="Z52">
        <f t="shared" si="11"/>
        <v>22.183960505353642</v>
      </c>
    </row>
    <row r="53" spans="1:26" x14ac:dyDescent="0.3">
      <c r="A53" t="str">
        <f t="shared" si="4"/>
        <v/>
      </c>
      <c r="B53" t="s">
        <v>176</v>
      </c>
      <c r="C53">
        <v>32.200000000000003</v>
      </c>
      <c r="D53" s="5">
        <v>11.6</v>
      </c>
      <c r="E53">
        <f t="shared" si="0"/>
        <v>29.133961748146564</v>
      </c>
      <c r="F53">
        <v>19.399999999999999</v>
      </c>
      <c r="G53" s="5">
        <v>5.2</v>
      </c>
      <c r="H53">
        <f t="shared" si="1"/>
        <v>17.286517321537922</v>
      </c>
      <c r="I53">
        <v>-13.9</v>
      </c>
      <c r="J53" s="5">
        <v>-9.3000000000000007</v>
      </c>
      <c r="K53">
        <f t="shared" si="2"/>
        <v>-13.215350681624962</v>
      </c>
      <c r="L53">
        <v>-11.4</v>
      </c>
      <c r="M53" s="5">
        <v>-14.5</v>
      </c>
      <c r="N53">
        <f t="shared" si="5"/>
        <v>-11.861394105861439</v>
      </c>
      <c r="O53">
        <v>23.4</v>
      </c>
      <c r="P53" s="5">
        <v>20.17876539702106</v>
      </c>
      <c r="Q53">
        <f t="shared" si="6"/>
        <v>22.920561722770515</v>
      </c>
      <c r="S53">
        <v>0.14883680834239987</v>
      </c>
      <c r="T53">
        <v>0.85116319165760013</v>
      </c>
      <c r="V53">
        <f t="shared" si="7"/>
        <v>29.416754557543257</v>
      </c>
      <c r="W53">
        <f t="shared" si="8"/>
        <v>17.962175314058776</v>
      </c>
      <c r="X53">
        <f t="shared" si="9"/>
        <v>-12.717207190603306</v>
      </c>
      <c r="Y53">
        <f t="shared" si="10"/>
        <v>-9.5130214247636271</v>
      </c>
      <c r="Z53">
        <f t="shared" si="11"/>
        <v>24.458647706924836</v>
      </c>
    </row>
    <row r="54" spans="1:26" x14ac:dyDescent="0.3">
      <c r="A54" t="str">
        <f t="shared" si="4"/>
        <v/>
      </c>
      <c r="B54" t="s">
        <v>177</v>
      </c>
      <c r="C54">
        <v>38.299999999999997</v>
      </c>
      <c r="D54" s="5">
        <v>15.7</v>
      </c>
      <c r="E54">
        <f t="shared" si="0"/>
        <v>34.990097491192614</v>
      </c>
      <c r="F54">
        <v>23.3</v>
      </c>
      <c r="G54" s="5">
        <v>15.1</v>
      </c>
      <c r="H54">
        <f t="shared" si="1"/>
        <v>22.099061921583161</v>
      </c>
      <c r="I54">
        <v>-5.0999999999999996</v>
      </c>
      <c r="J54" s="5">
        <v>-9.1</v>
      </c>
      <c r="K54">
        <f t="shared" si="2"/>
        <v>-5.6858234528862628</v>
      </c>
      <c r="L54">
        <v>-8.1999999999999993</v>
      </c>
      <c r="M54" s="5">
        <v>-3.2</v>
      </c>
      <c r="N54">
        <f t="shared" si="5"/>
        <v>-7.4677206838921713</v>
      </c>
      <c r="O54">
        <v>19.899999999999999</v>
      </c>
      <c r="P54" s="5">
        <v>15.523611284040523</v>
      </c>
      <c r="Q54">
        <f t="shared" si="6"/>
        <v>19.259052212811035</v>
      </c>
      <c r="S54">
        <v>0.14645586322156581</v>
      </c>
      <c r="T54">
        <v>0.85354413677843421</v>
      </c>
      <c r="V54">
        <f t="shared" si="7"/>
        <v>31.840116364976208</v>
      </c>
      <c r="W54">
        <f t="shared" si="8"/>
        <v>19.710543762665321</v>
      </c>
      <c r="X54">
        <f t="shared" si="9"/>
        <v>-9.470932476816273</v>
      </c>
      <c r="Y54">
        <f t="shared" si="10"/>
        <v>-8.7171453335619233</v>
      </c>
      <c r="Z54">
        <f t="shared" si="11"/>
        <v>21.449574307935489</v>
      </c>
    </row>
    <row r="55" spans="1:26" x14ac:dyDescent="0.3">
      <c r="A55" t="str">
        <f t="shared" si="4"/>
        <v/>
      </c>
      <c r="B55" t="s">
        <v>178</v>
      </c>
      <c r="C55">
        <v>41.3</v>
      </c>
      <c r="D55" s="5">
        <v>21.1</v>
      </c>
      <c r="E55">
        <f t="shared" si="0"/>
        <v>38.341591562924371</v>
      </c>
      <c r="F55">
        <v>21.5</v>
      </c>
      <c r="G55" s="5">
        <v>9.9</v>
      </c>
      <c r="H55">
        <f t="shared" si="1"/>
        <v>19.801111986629838</v>
      </c>
      <c r="I55">
        <v>-4.0999999999999996</v>
      </c>
      <c r="J55" s="5">
        <v>-3.2</v>
      </c>
      <c r="K55">
        <f t="shared" si="2"/>
        <v>-3.9681897231005907</v>
      </c>
      <c r="L55">
        <v>-1.7</v>
      </c>
      <c r="M55" s="5">
        <v>-18.100000000000001</v>
      </c>
      <c r="N55">
        <f t="shared" si="5"/>
        <v>-4.1018761568336792</v>
      </c>
      <c r="O55">
        <v>13.1</v>
      </c>
      <c r="P55" s="5">
        <v>29.108071617521052</v>
      </c>
      <c r="Q55">
        <f t="shared" si="6"/>
        <v>15.444475947256693</v>
      </c>
      <c r="S55">
        <v>0.14645586322156581</v>
      </c>
      <c r="T55">
        <v>0.85354413677843421</v>
      </c>
      <c r="V55">
        <f t="shared" si="7"/>
        <v>34.155216934087854</v>
      </c>
      <c r="W55">
        <f t="shared" si="8"/>
        <v>19.728897076583639</v>
      </c>
      <c r="X55">
        <f t="shared" si="9"/>
        <v>-7.6231212858706039</v>
      </c>
      <c r="Y55">
        <f t="shared" si="10"/>
        <v>-7.8103303155290966</v>
      </c>
      <c r="Z55">
        <f t="shared" si="11"/>
        <v>19.208029960946082</v>
      </c>
    </row>
    <row r="56" spans="1:26" x14ac:dyDescent="0.3">
      <c r="A56" t="str">
        <f t="shared" si="4"/>
        <v/>
      </c>
      <c r="B56" t="s">
        <v>179</v>
      </c>
      <c r="C56">
        <v>32.9</v>
      </c>
      <c r="D56" s="5">
        <v>13.3</v>
      </c>
      <c r="E56">
        <f t="shared" si="0"/>
        <v>30.02946508085731</v>
      </c>
      <c r="F56">
        <v>12.7</v>
      </c>
      <c r="G56" s="5">
        <v>17</v>
      </c>
      <c r="H56">
        <f t="shared" si="1"/>
        <v>13.329760211852733</v>
      </c>
      <c r="I56">
        <v>-12.2</v>
      </c>
      <c r="J56" s="5">
        <v>-11.1</v>
      </c>
      <c r="K56">
        <f t="shared" si="2"/>
        <v>-12.038898550456278</v>
      </c>
      <c r="L56">
        <v>-10.4</v>
      </c>
      <c r="M56" s="5">
        <v>-14</v>
      </c>
      <c r="N56">
        <f t="shared" si="5"/>
        <v>-10.927241107597638</v>
      </c>
      <c r="O56">
        <v>23.2</v>
      </c>
      <c r="P56" s="5">
        <v>22.730191316484515</v>
      </c>
      <c r="Q56">
        <f t="shared" si="6"/>
        <v>23.131193763706751</v>
      </c>
      <c r="S56">
        <v>0.14645586322156581</v>
      </c>
      <c r="T56">
        <v>0.85354413677843421</v>
      </c>
      <c r="V56">
        <f t="shared" si="7"/>
        <v>34.453718044991433</v>
      </c>
      <c r="W56">
        <f t="shared" si="8"/>
        <v>18.409978040021912</v>
      </c>
      <c r="X56">
        <f t="shared" si="9"/>
        <v>-7.2309705754810443</v>
      </c>
      <c r="Y56">
        <f t="shared" si="10"/>
        <v>-7.4989459827744964</v>
      </c>
      <c r="Z56">
        <f t="shared" si="11"/>
        <v>19.278240641258162</v>
      </c>
    </row>
    <row r="57" spans="1:26" x14ac:dyDescent="0.3">
      <c r="A57" t="str">
        <f t="shared" si="4"/>
        <v/>
      </c>
      <c r="B57" t="s">
        <v>180</v>
      </c>
      <c r="C57">
        <v>25</v>
      </c>
      <c r="D57" s="5">
        <v>2.4</v>
      </c>
      <c r="E57">
        <f t="shared" si="0"/>
        <v>21.690097491192613</v>
      </c>
      <c r="F57">
        <v>16</v>
      </c>
      <c r="G57" s="5">
        <v>14.7</v>
      </c>
      <c r="H57">
        <f t="shared" si="1"/>
        <v>15.809607377811965</v>
      </c>
      <c r="I57">
        <v>-12.4</v>
      </c>
      <c r="J57" s="5">
        <v>-17.399999999999999</v>
      </c>
      <c r="K57">
        <f t="shared" si="2"/>
        <v>-13.13227931610783</v>
      </c>
      <c r="L57">
        <v>-8.6</v>
      </c>
      <c r="M57" s="5">
        <v>-16.100000000000001</v>
      </c>
      <c r="N57">
        <f t="shared" si="5"/>
        <v>-9.6984189741617435</v>
      </c>
      <c r="O57">
        <v>16.399999999999999</v>
      </c>
      <c r="P57" s="5">
        <v>22.560811383311691</v>
      </c>
      <c r="Q57">
        <f t="shared" si="6"/>
        <v>17.302286949288163</v>
      </c>
      <c r="S57">
        <v>0.14645586322156581</v>
      </c>
      <c r="T57">
        <v>0.85354413677843421</v>
      </c>
      <c r="V57">
        <f t="shared" si="7"/>
        <v>30.0203847116581</v>
      </c>
      <c r="W57">
        <f t="shared" si="8"/>
        <v>16.313493192098178</v>
      </c>
      <c r="X57">
        <f t="shared" si="9"/>
        <v>-9.7131225298882331</v>
      </c>
      <c r="Y57">
        <f t="shared" si="10"/>
        <v>-8.2425120795310196</v>
      </c>
      <c r="Z57">
        <f t="shared" si="11"/>
        <v>18.625985553417205</v>
      </c>
    </row>
    <row r="58" spans="1:26" x14ac:dyDescent="0.3">
      <c r="A58" t="str">
        <f t="shared" si="4"/>
        <v/>
      </c>
      <c r="B58" t="s">
        <v>181</v>
      </c>
      <c r="C58">
        <v>28</v>
      </c>
      <c r="D58" s="5">
        <v>12.4</v>
      </c>
      <c r="E58">
        <f t="shared" si="0"/>
        <v>25.715288533743575</v>
      </c>
      <c r="F58">
        <v>14.1</v>
      </c>
      <c r="G58" s="5">
        <v>4</v>
      </c>
      <c r="H58">
        <f t="shared" si="1"/>
        <v>12.620795781462185</v>
      </c>
      <c r="I58">
        <v>-12.7</v>
      </c>
      <c r="J58" s="5">
        <v>-12.3</v>
      </c>
      <c r="K58">
        <f t="shared" si="2"/>
        <v>-12.641417654711374</v>
      </c>
      <c r="L58">
        <v>-8.4</v>
      </c>
      <c r="M58" s="5">
        <v>-22.8</v>
      </c>
      <c r="N58">
        <f t="shared" si="5"/>
        <v>-10.508964430390549</v>
      </c>
      <c r="O58">
        <v>15.5</v>
      </c>
      <c r="P58" s="5">
        <v>14.482219311736749</v>
      </c>
      <c r="Q58">
        <f t="shared" si="6"/>
        <v>15.350940050730166</v>
      </c>
      <c r="S58">
        <v>0.14645586322156581</v>
      </c>
      <c r="T58">
        <v>0.85354413677843421</v>
      </c>
      <c r="V58">
        <f t="shared" si="7"/>
        <v>25.811617035264501</v>
      </c>
      <c r="W58">
        <f t="shared" si="8"/>
        <v>13.920054457042292</v>
      </c>
      <c r="X58">
        <f t="shared" si="9"/>
        <v>-12.604198507091828</v>
      </c>
      <c r="Y58">
        <f t="shared" si="10"/>
        <v>-10.378208170716643</v>
      </c>
      <c r="Z58">
        <f t="shared" si="11"/>
        <v>18.594806921241695</v>
      </c>
    </row>
    <row r="59" spans="1:26" x14ac:dyDescent="0.3">
      <c r="A59" t="str">
        <f t="shared" si="4"/>
        <v/>
      </c>
      <c r="B59" t="s">
        <v>182</v>
      </c>
      <c r="C59">
        <v>33.799999999999997</v>
      </c>
      <c r="D59" s="5">
        <v>24.3</v>
      </c>
      <c r="E59">
        <f t="shared" si="0"/>
        <v>32.408669299395122</v>
      </c>
      <c r="F59">
        <v>18.899999999999999</v>
      </c>
      <c r="G59" s="5">
        <v>17.600000000000001</v>
      </c>
      <c r="H59">
        <f t="shared" si="1"/>
        <v>18.709607377811963</v>
      </c>
      <c r="I59">
        <v>-1.1000000000000001</v>
      </c>
      <c r="J59" s="5">
        <v>-4.9000000000000004</v>
      </c>
      <c r="K59">
        <f t="shared" si="2"/>
        <v>-1.6565322802419502</v>
      </c>
      <c r="L59">
        <v>-0.4</v>
      </c>
      <c r="M59" s="5">
        <v>-9.8000000000000007</v>
      </c>
      <c r="N59">
        <f t="shared" si="5"/>
        <v>-1.7766851142827187</v>
      </c>
      <c r="O59">
        <v>13.5</v>
      </c>
      <c r="P59" s="5">
        <v>15.284109350286744</v>
      </c>
      <c r="Q59">
        <f t="shared" si="6"/>
        <v>13.761293274977913</v>
      </c>
      <c r="S59">
        <v>0.14645586322156581</v>
      </c>
      <c r="T59">
        <v>0.85354413677843421</v>
      </c>
      <c r="V59">
        <f t="shared" si="7"/>
        <v>26.604685108110441</v>
      </c>
      <c r="W59">
        <f t="shared" si="8"/>
        <v>15.713336845695371</v>
      </c>
      <c r="X59">
        <f t="shared" si="9"/>
        <v>-9.1434097503537171</v>
      </c>
      <c r="Y59">
        <f t="shared" si="10"/>
        <v>-7.3280228396116698</v>
      </c>
      <c r="Z59">
        <f t="shared" si="11"/>
        <v>15.471506758332083</v>
      </c>
    </row>
    <row r="60" spans="1:26" x14ac:dyDescent="0.3">
      <c r="A60" t="str">
        <f t="shared" si="4"/>
        <v>2023</v>
      </c>
      <c r="B60" t="s">
        <v>183</v>
      </c>
      <c r="C60">
        <v>34.700000000000003</v>
      </c>
      <c r="D60" s="5">
        <v>15.4</v>
      </c>
      <c r="E60">
        <f t="shared" si="0"/>
        <v>31.873401839823785</v>
      </c>
      <c r="F60">
        <v>13.5</v>
      </c>
      <c r="G60" s="5">
        <v>24.2</v>
      </c>
      <c r="H60">
        <f t="shared" si="1"/>
        <v>15.067077736470754</v>
      </c>
      <c r="I60">
        <v>4.3</v>
      </c>
      <c r="J60" s="5">
        <v>3.9</v>
      </c>
      <c r="K60">
        <f t="shared" si="2"/>
        <v>4.2414176547113733</v>
      </c>
      <c r="L60">
        <v>1.5</v>
      </c>
      <c r="M60" s="5">
        <v>-15.4</v>
      </c>
      <c r="N60">
        <f t="shared" si="5"/>
        <v>-0.97510408844446239</v>
      </c>
      <c r="O60">
        <v>10.6</v>
      </c>
      <c r="P60" s="5">
        <v>17.924710093920478</v>
      </c>
      <c r="Q60">
        <f t="shared" si="6"/>
        <v>11.67274673965284</v>
      </c>
      <c r="S60">
        <v>0.14645586322156581</v>
      </c>
      <c r="T60">
        <v>0.85354413677843421</v>
      </c>
      <c r="V60">
        <f t="shared" si="7"/>
        <v>29.999119890987497</v>
      </c>
      <c r="W60">
        <f t="shared" si="8"/>
        <v>15.465826965248302</v>
      </c>
      <c r="X60">
        <f t="shared" si="9"/>
        <v>-3.3521774267473172</v>
      </c>
      <c r="Y60">
        <f t="shared" si="10"/>
        <v>-4.4202512110392433</v>
      </c>
      <c r="Z60">
        <f t="shared" si="11"/>
        <v>13.594993355120307</v>
      </c>
    </row>
    <row r="61" spans="1:26" x14ac:dyDescent="0.3">
      <c r="A61" t="str">
        <f t="shared" si="4"/>
        <v/>
      </c>
      <c r="B61" t="s">
        <v>184</v>
      </c>
      <c r="C61">
        <v>36.9</v>
      </c>
      <c r="D61" s="5">
        <v>6</v>
      </c>
      <c r="E61">
        <f t="shared" si="0"/>
        <v>32.374513826453615</v>
      </c>
      <c r="F61">
        <v>15.4</v>
      </c>
      <c r="G61" s="5">
        <v>14.2</v>
      </c>
      <c r="H61">
        <f t="shared" si="1"/>
        <v>15.224252964134122</v>
      </c>
      <c r="I61">
        <v>4.7</v>
      </c>
      <c r="J61" s="5">
        <v>-3</v>
      </c>
      <c r="K61">
        <f t="shared" si="2"/>
        <v>3.5722898531939435</v>
      </c>
      <c r="L61">
        <v>-0.2</v>
      </c>
      <c r="M61" s="5">
        <v>-16.8</v>
      </c>
      <c r="N61">
        <f t="shared" si="5"/>
        <v>-2.6311673294779925</v>
      </c>
      <c r="O61">
        <v>11.1</v>
      </c>
      <c r="P61" s="5">
        <v>16.575327876162344</v>
      </c>
      <c r="Q61">
        <f t="shared" si="6"/>
        <v>11.901893870524459</v>
      </c>
      <c r="S61">
        <v>0.14645586322156581</v>
      </c>
      <c r="T61">
        <v>0.85354413677843421</v>
      </c>
      <c r="V61">
        <f t="shared" si="7"/>
        <v>32.218861655224174</v>
      </c>
      <c r="W61">
        <f t="shared" si="8"/>
        <v>16.333646026138947</v>
      </c>
      <c r="X61">
        <f t="shared" si="9"/>
        <v>2.0523917425544558</v>
      </c>
      <c r="Y61">
        <f t="shared" si="10"/>
        <v>-1.7943188440683915</v>
      </c>
      <c r="Z61">
        <f t="shared" si="11"/>
        <v>12.445311295051738</v>
      </c>
    </row>
    <row r="62" spans="1:26" x14ac:dyDescent="0.3">
      <c r="A62" t="str">
        <f t="shared" si="4"/>
        <v/>
      </c>
      <c r="B62" t="s">
        <v>185</v>
      </c>
      <c r="C62">
        <v>31.2</v>
      </c>
      <c r="D62" s="5">
        <v>10.6</v>
      </c>
      <c r="E62">
        <f t="shared" si="0"/>
        <v>28.183009217635743</v>
      </c>
      <c r="F62">
        <v>12.4</v>
      </c>
      <c r="G62" s="5">
        <v>11.6</v>
      </c>
      <c r="H62">
        <f t="shared" si="1"/>
        <v>12.282835309422749</v>
      </c>
      <c r="I62">
        <v>-4</v>
      </c>
      <c r="J62" s="5">
        <v>-16.5</v>
      </c>
      <c r="K62">
        <f t="shared" si="2"/>
        <v>-5.8306982902695728</v>
      </c>
      <c r="L62">
        <v>-3.7</v>
      </c>
      <c r="M62" s="5">
        <v>-15.9</v>
      </c>
      <c r="N62">
        <f t="shared" si="5"/>
        <v>-5.4867615313031033</v>
      </c>
      <c r="O62">
        <v>14.8</v>
      </c>
      <c r="P62" s="5">
        <v>23.644490191106144</v>
      </c>
      <c r="Q62">
        <f t="shared" si="6"/>
        <v>16.095327445693123</v>
      </c>
      <c r="S62">
        <v>0.14645586322156581</v>
      </c>
      <c r="T62">
        <v>0.85354413677843421</v>
      </c>
      <c r="V62">
        <f t="shared" si="7"/>
        <v>30.810308294637718</v>
      </c>
      <c r="W62">
        <f t="shared" si="8"/>
        <v>14.191388670009209</v>
      </c>
      <c r="X62">
        <f t="shared" si="9"/>
        <v>0.66100307254524804</v>
      </c>
      <c r="Y62">
        <f t="shared" si="10"/>
        <v>-3.0310109830751859</v>
      </c>
      <c r="Z62">
        <f t="shared" si="11"/>
        <v>13.223322685290141</v>
      </c>
    </row>
    <row r="63" spans="1:26" x14ac:dyDescent="0.3">
      <c r="A63" t="str">
        <f t="shared" si="4"/>
        <v/>
      </c>
      <c r="B63" t="s">
        <v>186</v>
      </c>
      <c r="C63">
        <v>25.5</v>
      </c>
      <c r="D63" s="5">
        <v>19.3</v>
      </c>
      <c r="E63">
        <f t="shared" si="0"/>
        <v>24.591973648026293</v>
      </c>
      <c r="F63">
        <v>13.1</v>
      </c>
      <c r="G63" s="5">
        <v>14.9</v>
      </c>
      <c r="H63">
        <f t="shared" si="1"/>
        <v>13.363620553798819</v>
      </c>
      <c r="I63">
        <v>-13.1</v>
      </c>
      <c r="J63" s="5">
        <v>-7.7</v>
      </c>
      <c r="K63">
        <f t="shared" si="2"/>
        <v>-12.309138338603546</v>
      </c>
      <c r="L63">
        <v>-12.4</v>
      </c>
      <c r="M63" s="5">
        <v>-15.4</v>
      </c>
      <c r="N63">
        <f t="shared" si="5"/>
        <v>-12.839367589664699</v>
      </c>
      <c r="O63">
        <v>22.7</v>
      </c>
      <c r="P63" s="5">
        <v>14.511572718237847</v>
      </c>
      <c r="Q63">
        <f t="shared" si="6"/>
        <v>21.500756814022505</v>
      </c>
      <c r="S63">
        <v>0.14645586322156581</v>
      </c>
      <c r="T63">
        <v>0.85354413677843421</v>
      </c>
      <c r="V63">
        <f t="shared" si="7"/>
        <v>28.383165564038549</v>
      </c>
      <c r="W63">
        <f t="shared" si="8"/>
        <v>13.623569609118563</v>
      </c>
      <c r="X63">
        <f t="shared" si="9"/>
        <v>-4.8558489252263923</v>
      </c>
      <c r="Y63">
        <f t="shared" si="10"/>
        <v>-6.9857654834819316</v>
      </c>
      <c r="Z63">
        <f t="shared" si="11"/>
        <v>16.499326043413362</v>
      </c>
    </row>
    <row r="64" spans="1:26" x14ac:dyDescent="0.3">
      <c r="A64" t="str">
        <f t="shared" si="4"/>
        <v/>
      </c>
      <c r="B64" t="s">
        <v>187</v>
      </c>
      <c r="C64">
        <v>27.3</v>
      </c>
      <c r="D64" s="5">
        <v>13.1</v>
      </c>
      <c r="E64">
        <f t="shared" si="0"/>
        <v>25.220326742253764</v>
      </c>
      <c r="F64">
        <v>13.6</v>
      </c>
      <c r="G64" s="5">
        <v>13.2</v>
      </c>
      <c r="H64">
        <f t="shared" si="1"/>
        <v>13.541417654711372</v>
      </c>
      <c r="I64">
        <v>-8.6999999999999993</v>
      </c>
      <c r="J64" s="5">
        <v>-15</v>
      </c>
      <c r="K64">
        <f t="shared" si="2"/>
        <v>-9.6226719382958645</v>
      </c>
      <c r="L64">
        <v>-7.7</v>
      </c>
      <c r="M64" s="5">
        <v>-17.5</v>
      </c>
      <c r="N64">
        <f t="shared" si="5"/>
        <v>-9.1352674595713452</v>
      </c>
      <c r="O64">
        <v>9.6999999999999993</v>
      </c>
      <c r="P64" s="5">
        <v>21.313850247917145</v>
      </c>
      <c r="Q64">
        <f t="shared" si="6"/>
        <v>11.400916463384702</v>
      </c>
      <c r="S64">
        <v>0.14645586322156581</v>
      </c>
      <c r="T64">
        <v>0.85354413677843421</v>
      </c>
      <c r="V64">
        <f t="shared" si="7"/>
        <v>25.998436535971933</v>
      </c>
      <c r="W64">
        <f t="shared" si="8"/>
        <v>13.062624505977647</v>
      </c>
      <c r="X64">
        <f t="shared" si="9"/>
        <v>-9.2541695223896614</v>
      </c>
      <c r="Y64">
        <f t="shared" si="10"/>
        <v>-9.153798860179716</v>
      </c>
      <c r="Z64">
        <f t="shared" si="11"/>
        <v>16.332333574366775</v>
      </c>
    </row>
    <row r="65" spans="1:31" x14ac:dyDescent="0.3">
      <c r="A65" t="str">
        <f t="shared" si="4"/>
        <v/>
      </c>
      <c r="B65" t="s">
        <v>188</v>
      </c>
      <c r="C65">
        <v>33.6</v>
      </c>
      <c r="D65" s="5">
        <v>12.8</v>
      </c>
      <c r="E65">
        <f t="shared" si="0"/>
        <v>30.553718044991435</v>
      </c>
      <c r="F65">
        <v>19.5</v>
      </c>
      <c r="G65" s="5">
        <v>10.3</v>
      </c>
      <c r="H65">
        <f t="shared" si="1"/>
        <v>18.152606058361595</v>
      </c>
      <c r="I65">
        <v>4</v>
      </c>
      <c r="J65" s="5">
        <v>-9</v>
      </c>
      <c r="K65">
        <f t="shared" si="2"/>
        <v>2.0960737781196448</v>
      </c>
      <c r="L65">
        <v>-0.4</v>
      </c>
      <c r="M65" s="5">
        <v>-9.6999999999999993</v>
      </c>
      <c r="N65">
        <f t="shared" si="5"/>
        <v>-1.7620395279605618</v>
      </c>
      <c r="O65">
        <v>14</v>
      </c>
      <c r="P65" s="5">
        <v>22.625271643284002</v>
      </c>
      <c r="Q65">
        <f t="shared" si="6"/>
        <v>15.263221604037653</v>
      </c>
      <c r="S65">
        <v>0.14645586322156581</v>
      </c>
      <c r="T65">
        <v>0.85354413677843421</v>
      </c>
      <c r="V65">
        <f t="shared" si="7"/>
        <v>26.788672811757163</v>
      </c>
      <c r="W65">
        <f t="shared" si="8"/>
        <v>15.019214755623929</v>
      </c>
      <c r="X65">
        <f t="shared" si="9"/>
        <v>-6.6119121662599225</v>
      </c>
      <c r="Y65">
        <f t="shared" si="10"/>
        <v>-7.9122248590655344</v>
      </c>
      <c r="Z65">
        <f t="shared" si="11"/>
        <v>16.05496496048162</v>
      </c>
    </row>
    <row r="66" spans="1:31" x14ac:dyDescent="0.3">
      <c r="A66" t="str">
        <f t="shared" si="4"/>
        <v/>
      </c>
      <c r="B66" t="s">
        <v>189</v>
      </c>
      <c r="C66">
        <v>36.5</v>
      </c>
      <c r="D66" s="5">
        <v>21.8</v>
      </c>
      <c r="E66">
        <f t="shared" si="0"/>
        <v>34.347098810642983</v>
      </c>
      <c r="F66">
        <v>18.399999999999999</v>
      </c>
      <c r="G66" s="5">
        <v>8.6</v>
      </c>
      <c r="H66">
        <f t="shared" si="1"/>
        <v>16.964732540428656</v>
      </c>
      <c r="I66">
        <v>4.4000000000000004</v>
      </c>
      <c r="J66" s="5">
        <v>-10.6</v>
      </c>
      <c r="K66">
        <f t="shared" si="2"/>
        <v>2.2031620516765131</v>
      </c>
      <c r="L66">
        <v>-5.2</v>
      </c>
      <c r="M66" s="5">
        <v>-18.5</v>
      </c>
      <c r="N66">
        <f t="shared" si="5"/>
        <v>-7.1478629808468259</v>
      </c>
      <c r="O66">
        <v>14.5</v>
      </c>
      <c r="P66" s="5">
        <v>20.977893205891181</v>
      </c>
      <c r="Q66">
        <f t="shared" si="6"/>
        <v>15.448725441325911</v>
      </c>
      <c r="S66">
        <v>0.14645586322156581</v>
      </c>
      <c r="T66">
        <v>0.85354413677843421</v>
      </c>
      <c r="V66">
        <f t="shared" si="7"/>
        <v>30.040381199296064</v>
      </c>
      <c r="W66">
        <f t="shared" si="8"/>
        <v>16.219585417833873</v>
      </c>
      <c r="X66">
        <f t="shared" si="9"/>
        <v>-1.7744787028332354</v>
      </c>
      <c r="Y66">
        <f t="shared" si="10"/>
        <v>-6.0150566561262444</v>
      </c>
      <c r="Z66">
        <f t="shared" si="11"/>
        <v>14.037621169582756</v>
      </c>
    </row>
    <row r="67" spans="1:31" x14ac:dyDescent="0.3">
      <c r="A67" t="str">
        <f t="shared" si="4"/>
        <v/>
      </c>
      <c r="B67" t="s">
        <v>190</v>
      </c>
      <c r="C67">
        <v>38</v>
      </c>
      <c r="D67" s="5">
        <v>23.2</v>
      </c>
      <c r="E67">
        <f t="shared" si="0"/>
        <v>35.832453224320822</v>
      </c>
      <c r="F67">
        <v>18.100000000000001</v>
      </c>
      <c r="G67" s="5">
        <v>17.399999999999999</v>
      </c>
      <c r="H67">
        <f t="shared" si="1"/>
        <v>17.997480895744907</v>
      </c>
      <c r="I67">
        <v>11.9</v>
      </c>
      <c r="J67" s="5">
        <v>5.6</v>
      </c>
      <c r="K67">
        <f t="shared" si="2"/>
        <v>10.977328061704137</v>
      </c>
      <c r="L67">
        <v>3.3</v>
      </c>
      <c r="M67" s="5">
        <v>-5.5</v>
      </c>
      <c r="N67">
        <f t="shared" si="5"/>
        <v>2.011188403650221</v>
      </c>
      <c r="O67">
        <v>6.9</v>
      </c>
      <c r="P67" s="5">
        <v>15.044027428076118</v>
      </c>
      <c r="Q67">
        <f t="shared" si="6"/>
        <v>8.092740567078998</v>
      </c>
      <c r="S67">
        <v>0.14645586322156581</v>
      </c>
      <c r="T67">
        <v>0.85354413677843421</v>
      </c>
      <c r="V67">
        <f t="shared" si="7"/>
        <v>33.577756693318413</v>
      </c>
      <c r="W67">
        <f t="shared" si="8"/>
        <v>17.704939831511719</v>
      </c>
      <c r="X67">
        <f t="shared" si="9"/>
        <v>5.0921879638334318</v>
      </c>
      <c r="Y67">
        <f t="shared" si="10"/>
        <v>-2.2995713683857222</v>
      </c>
      <c r="Z67">
        <f t="shared" si="11"/>
        <v>12.934895870814188</v>
      </c>
    </row>
    <row r="68" spans="1:31" x14ac:dyDescent="0.3">
      <c r="A68" t="str">
        <f t="shared" si="4"/>
        <v/>
      </c>
      <c r="B68" t="s">
        <v>191</v>
      </c>
      <c r="C68">
        <v>38.700000000000003</v>
      </c>
      <c r="D68" s="5">
        <v>33.299999999999997</v>
      </c>
      <c r="E68">
        <f t="shared" si="0"/>
        <v>37.909138338603547</v>
      </c>
      <c r="F68">
        <v>17.399999999999999</v>
      </c>
      <c r="G68" s="5">
        <v>13.2</v>
      </c>
      <c r="H68">
        <f t="shared" si="1"/>
        <v>16.784885374469422</v>
      </c>
      <c r="I68">
        <v>5.2</v>
      </c>
      <c r="J68" s="5">
        <v>1.4</v>
      </c>
      <c r="K68">
        <f t="shared" si="2"/>
        <v>4.6434677197580507</v>
      </c>
      <c r="L68">
        <v>-0.3</v>
      </c>
      <c r="M68" s="5">
        <v>-13.3</v>
      </c>
      <c r="N68">
        <f t="shared" si="5"/>
        <v>-2.2039262218803559</v>
      </c>
      <c r="O68">
        <v>10.9</v>
      </c>
      <c r="P68" s="5">
        <v>23.626621155213339</v>
      </c>
      <c r="Q68">
        <f t="shared" si="6"/>
        <v>12.76388828718061</v>
      </c>
      <c r="S68">
        <v>0.14645586322156581</v>
      </c>
      <c r="T68">
        <v>0.85354413677843421</v>
      </c>
      <c r="V68">
        <f t="shared" si="7"/>
        <v>36.02956345785578</v>
      </c>
      <c r="W68">
        <f t="shared" si="8"/>
        <v>17.249032936880994</v>
      </c>
      <c r="X68">
        <f t="shared" si="9"/>
        <v>5.9413192777128998</v>
      </c>
      <c r="Y68">
        <f t="shared" si="10"/>
        <v>-2.4468669330256536</v>
      </c>
      <c r="Z68">
        <f t="shared" si="11"/>
        <v>12.101784765195172</v>
      </c>
    </row>
    <row r="69" spans="1:31" x14ac:dyDescent="0.3">
      <c r="A69" t="str">
        <f t="shared" si="4"/>
        <v/>
      </c>
      <c r="B69" t="s">
        <v>192</v>
      </c>
      <c r="C69">
        <v>33.200000000000003</v>
      </c>
      <c r="D69" s="5">
        <v>35.700000000000003</v>
      </c>
      <c r="E69">
        <f t="shared" si="0"/>
        <v>33.56613965805392</v>
      </c>
      <c r="F69">
        <v>16.3</v>
      </c>
      <c r="G69" s="5">
        <v>12.3</v>
      </c>
      <c r="H69">
        <f t="shared" si="1"/>
        <v>15.714176547113738</v>
      </c>
      <c r="I69">
        <v>-2</v>
      </c>
      <c r="J69" s="5">
        <v>8.4</v>
      </c>
      <c r="K69">
        <f t="shared" si="2"/>
        <v>-0.47685902249571566</v>
      </c>
      <c r="L69">
        <v>-1.6</v>
      </c>
      <c r="M69" s="5">
        <v>-3.1</v>
      </c>
      <c r="N69">
        <f t="shared" si="5"/>
        <v>-1.8196837948323488</v>
      </c>
      <c r="O69">
        <v>13.7</v>
      </c>
      <c r="P69" s="5">
        <v>15.220086813962521</v>
      </c>
      <c r="Q69">
        <f t="shared" si="6"/>
        <v>13.922625626510602</v>
      </c>
      <c r="S69">
        <v>0.14645586322156581</v>
      </c>
      <c r="T69">
        <v>0.85354413677843421</v>
      </c>
      <c r="V69">
        <f t="shared" si="7"/>
        <v>35.769243740326097</v>
      </c>
      <c r="W69">
        <f t="shared" si="8"/>
        <v>16.832180939109353</v>
      </c>
      <c r="X69">
        <f t="shared" si="9"/>
        <v>5.0479789196554909</v>
      </c>
      <c r="Y69">
        <f t="shared" si="10"/>
        <v>-0.67080720435416119</v>
      </c>
      <c r="Z69">
        <f t="shared" si="11"/>
        <v>11.593084826923402</v>
      </c>
    </row>
    <row r="70" spans="1:31" x14ac:dyDescent="0.3">
      <c r="A70" t="str">
        <f t="shared" si="4"/>
        <v/>
      </c>
      <c r="B70" t="s">
        <v>193</v>
      </c>
      <c r="C70">
        <v>31.1</v>
      </c>
      <c r="D70" s="5">
        <v>17.899999999999999</v>
      </c>
      <c r="E70">
        <f t="shared" ref="E70:E78" si="12">(C70*T70)+(D70*S70)</f>
        <v>29.166782605475333</v>
      </c>
      <c r="F70">
        <v>8.6999999999999993</v>
      </c>
      <c r="G70" s="5">
        <v>15.6</v>
      </c>
      <c r="H70">
        <f t="shared" ref="H70:H78" si="13">(F70*T70)+(G70*S70)</f>
        <v>9.7105454562288038</v>
      </c>
      <c r="I70">
        <v>1.4</v>
      </c>
      <c r="J70" s="5">
        <v>-3</v>
      </c>
      <c r="K70">
        <f t="shared" ref="K70:K76" si="14">(I70*T70)+(J70*S70)</f>
        <v>0.75559420182511039</v>
      </c>
      <c r="L70">
        <v>-5.2</v>
      </c>
      <c r="M70" s="5">
        <v>-10.1</v>
      </c>
      <c r="N70">
        <f t="shared" si="5"/>
        <v>-5.9176337297856731</v>
      </c>
      <c r="O70">
        <v>11.8</v>
      </c>
      <c r="P70" s="5">
        <v>18.014131707164452</v>
      </c>
      <c r="Q70">
        <f t="shared" si="6"/>
        <v>12.710096023345274</v>
      </c>
      <c r="S70">
        <v>0.14645586322156581</v>
      </c>
      <c r="T70">
        <v>0.85354413677843421</v>
      </c>
      <c r="V70">
        <f t="shared" si="7"/>
        <v>33.547353534044269</v>
      </c>
      <c r="W70">
        <f t="shared" si="8"/>
        <v>14.069869125937322</v>
      </c>
      <c r="X70">
        <f t="shared" si="9"/>
        <v>1.6407342996958152</v>
      </c>
      <c r="Y70">
        <f t="shared" si="10"/>
        <v>-3.3137479154994591</v>
      </c>
      <c r="Z70">
        <f t="shared" si="11"/>
        <v>13.132203312345496</v>
      </c>
    </row>
    <row r="71" spans="1:31" x14ac:dyDescent="0.3">
      <c r="A71" t="str">
        <f t="shared" ref="A71:A89" si="15">IF(RIGHT(B71,1)="7",LEFT(B71,4),"")</f>
        <v/>
      </c>
      <c r="B71" t="s">
        <v>194</v>
      </c>
      <c r="C71">
        <v>30.7</v>
      </c>
      <c r="D71" s="5">
        <v>27.8</v>
      </c>
      <c r="E71">
        <f t="shared" si="12"/>
        <v>30.275277996657458</v>
      </c>
      <c r="F71">
        <v>14.4</v>
      </c>
      <c r="G71" s="5">
        <v>13.1</v>
      </c>
      <c r="H71">
        <f t="shared" si="13"/>
        <v>14.209607377811967</v>
      </c>
      <c r="I71">
        <v>3.6</v>
      </c>
      <c r="J71" s="5">
        <v>13.1</v>
      </c>
      <c r="K71">
        <f t="shared" si="14"/>
        <v>4.991330700604875</v>
      </c>
      <c r="L71">
        <v>-0.8</v>
      </c>
      <c r="M71" s="5">
        <v>-3.9</v>
      </c>
      <c r="N71">
        <f t="shared" ref="N71:N76" si="16">(L71*T71)+(M71*S71)</f>
        <v>-1.254013175986854</v>
      </c>
      <c r="O71">
        <v>13.6</v>
      </c>
      <c r="P71" s="5">
        <v>8.7723318901916905</v>
      </c>
      <c r="Q71">
        <f t="shared" ref="Q71:Q78" si="17">(O71*T71)+(P71*S71)</f>
        <v>12.892959699630799</v>
      </c>
      <c r="S71">
        <v>0.14645586322156581</v>
      </c>
      <c r="T71">
        <v>0.85354413677843421</v>
      </c>
      <c r="V71">
        <f t="shared" si="7"/>
        <v>31.002733420062238</v>
      </c>
      <c r="W71">
        <f t="shared" si="8"/>
        <v>13.211443127051503</v>
      </c>
      <c r="X71">
        <f t="shared" si="9"/>
        <v>1.7566886266447568</v>
      </c>
      <c r="Y71">
        <f t="shared" si="10"/>
        <v>-2.9971102335349591</v>
      </c>
      <c r="Z71">
        <f t="shared" si="11"/>
        <v>13.175227116495558</v>
      </c>
    </row>
    <row r="72" spans="1:31" x14ac:dyDescent="0.3">
      <c r="A72" t="str">
        <f t="shared" si="15"/>
        <v>2024</v>
      </c>
      <c r="B72" t="s">
        <v>195</v>
      </c>
      <c r="C72">
        <v>35.9</v>
      </c>
      <c r="D72" s="5">
        <v>32.700000000000003</v>
      </c>
      <c r="E72">
        <f t="shared" si="12"/>
        <v>35.431341237690987</v>
      </c>
      <c r="F72">
        <v>16.600000000000001</v>
      </c>
      <c r="G72" s="5">
        <v>23.5</v>
      </c>
      <c r="H72">
        <f t="shared" si="13"/>
        <v>17.610545456228806</v>
      </c>
      <c r="I72">
        <v>20</v>
      </c>
      <c r="J72" s="5">
        <v>22.1</v>
      </c>
      <c r="K72">
        <f t="shared" si="14"/>
        <v>20.30755731276529</v>
      </c>
      <c r="L72">
        <v>1.7</v>
      </c>
      <c r="M72" s="5">
        <v>-15</v>
      </c>
      <c r="N72">
        <f t="shared" si="16"/>
        <v>-0.74581291580014919</v>
      </c>
      <c r="O72">
        <v>8.1999999999999993</v>
      </c>
      <c r="P72" s="5">
        <v>27.867453448807581</v>
      </c>
      <c r="Q72">
        <f t="shared" si="17"/>
        <v>11.080413872215075</v>
      </c>
      <c r="S72">
        <v>0.14645586322156581</v>
      </c>
      <c r="T72">
        <v>0.85354413677843421</v>
      </c>
      <c r="V72">
        <f t="shared" ref="V72:V77" si="18">AVERAGE(E70:E72)</f>
        <v>31.624467279941257</v>
      </c>
      <c r="W72">
        <f t="shared" ref="W72:W77" si="19">AVERAGE(H70:H72)</f>
        <v>13.843566096756525</v>
      </c>
      <c r="X72">
        <f t="shared" ref="X72:X77" si="20">AVERAGE(K70:K72)</f>
        <v>8.6848274050650911</v>
      </c>
      <c r="Y72">
        <f t="shared" si="10"/>
        <v>-2.6391532738575587</v>
      </c>
      <c r="Z72">
        <f t="shared" si="11"/>
        <v>12.227823198397049</v>
      </c>
    </row>
    <row r="73" spans="1:31" x14ac:dyDescent="0.3">
      <c r="A73" t="str">
        <f t="shared" si="15"/>
        <v/>
      </c>
      <c r="B73" t="s">
        <v>196</v>
      </c>
      <c r="C73">
        <v>31.4</v>
      </c>
      <c r="D73" s="5">
        <v>34.6</v>
      </c>
      <c r="E73">
        <f t="shared" si="12"/>
        <v>31.868658762309011</v>
      </c>
      <c r="F73">
        <v>13.8</v>
      </c>
      <c r="G73" s="5">
        <v>21.1</v>
      </c>
      <c r="H73">
        <f t="shared" si="13"/>
        <v>14.869127801517433</v>
      </c>
      <c r="I73">
        <v>4.2</v>
      </c>
      <c r="J73" s="5">
        <v>12.5</v>
      </c>
      <c r="K73">
        <f t="shared" si="14"/>
        <v>5.4155836647389961</v>
      </c>
      <c r="L73">
        <v>-2.6</v>
      </c>
      <c r="M73" s="5">
        <v>-5.7</v>
      </c>
      <c r="N73">
        <f t="shared" si="16"/>
        <v>-3.0540131759868543</v>
      </c>
      <c r="O73">
        <v>13.3</v>
      </c>
      <c r="P73" s="5">
        <v>11.527358734822695</v>
      </c>
      <c r="Q73">
        <f t="shared" si="17"/>
        <v>13.040386293326291</v>
      </c>
      <c r="S73">
        <v>0.14645586322156581</v>
      </c>
      <c r="T73">
        <v>0.85354413677843421</v>
      </c>
      <c r="V73">
        <f t="shared" si="18"/>
        <v>32.525092665552485</v>
      </c>
      <c r="W73">
        <f t="shared" si="19"/>
        <v>15.563093545186069</v>
      </c>
      <c r="X73">
        <f t="shared" si="20"/>
        <v>10.238157226036387</v>
      </c>
      <c r="Y73">
        <f t="shared" ref="Y73:Y76" si="21">AVERAGE(N71:N73)</f>
        <v>-1.6846130892579525</v>
      </c>
      <c r="Z73">
        <f t="shared" ref="Z73:Z77" si="22">AVERAGE(Q71:Q73)</f>
        <v>12.337919955057389</v>
      </c>
    </row>
    <row r="74" spans="1:31" x14ac:dyDescent="0.3">
      <c r="A74" t="str">
        <f t="shared" si="15"/>
        <v/>
      </c>
      <c r="B74" t="s">
        <v>197</v>
      </c>
      <c r="C74">
        <v>35.4</v>
      </c>
      <c r="D74" s="5">
        <v>36.799999999999997</v>
      </c>
      <c r="E74">
        <f t="shared" si="12"/>
        <v>35.605038208510194</v>
      </c>
      <c r="F74">
        <v>13.9</v>
      </c>
      <c r="G74" s="5">
        <v>24.3</v>
      </c>
      <c r="H74">
        <f t="shared" si="13"/>
        <v>15.423140977504286</v>
      </c>
      <c r="I74">
        <v>16.8</v>
      </c>
      <c r="J74" s="5">
        <v>12</v>
      </c>
      <c r="K74">
        <f t="shared" si="14"/>
        <v>16.097011856536486</v>
      </c>
      <c r="L74">
        <v>1.9</v>
      </c>
      <c r="M74" s="5">
        <v>-2.6</v>
      </c>
      <c r="N74">
        <f t="shared" si="16"/>
        <v>1.2409486155029539</v>
      </c>
      <c r="O74">
        <v>9.3000000000000007</v>
      </c>
      <c r="P74" s="5">
        <v>13.114080347059211</v>
      </c>
      <c r="Q74">
        <f t="shared" si="17"/>
        <v>9.8585944296249668</v>
      </c>
      <c r="S74">
        <v>0.14645586322156581</v>
      </c>
      <c r="T74">
        <v>0.85354413677843421</v>
      </c>
      <c r="V74">
        <f t="shared" si="18"/>
        <v>34.301679402836733</v>
      </c>
      <c r="W74">
        <f t="shared" si="19"/>
        <v>15.967604745083511</v>
      </c>
      <c r="X74">
        <f t="shared" si="20"/>
        <v>13.940050944680257</v>
      </c>
      <c r="Y74">
        <f t="shared" si="21"/>
        <v>-0.85295915876134976</v>
      </c>
      <c r="Z74">
        <f t="shared" si="22"/>
        <v>11.326464865055444</v>
      </c>
      <c r="AB74">
        <v>0</v>
      </c>
      <c r="AD74">
        <v>0</v>
      </c>
    </row>
    <row r="75" spans="1:31" x14ac:dyDescent="0.3">
      <c r="A75" t="str">
        <f t="shared" si="15"/>
        <v/>
      </c>
      <c r="B75" t="s">
        <v>198</v>
      </c>
      <c r="C75">
        <v>40.4</v>
      </c>
      <c r="D75" s="5">
        <v>43.9</v>
      </c>
      <c r="E75">
        <f t="shared" si="12"/>
        <v>40.912595521275477</v>
      </c>
      <c r="F75">
        <v>22.6</v>
      </c>
      <c r="G75" s="5">
        <v>13.9</v>
      </c>
      <c r="H75">
        <f t="shared" si="13"/>
        <v>21.325833989972381</v>
      </c>
      <c r="I75">
        <v>25.9</v>
      </c>
      <c r="J75" s="5">
        <v>29.8</v>
      </c>
      <c r="K75">
        <f t="shared" si="14"/>
        <v>26.471177866564105</v>
      </c>
      <c r="L75">
        <v>4.3</v>
      </c>
      <c r="M75" s="5">
        <v>1.2</v>
      </c>
      <c r="N75">
        <f t="shared" si="16"/>
        <v>3.8459868240131461</v>
      </c>
      <c r="O75">
        <v>17.7</v>
      </c>
      <c r="P75" s="5">
        <v>10.133743580127831</v>
      </c>
      <c r="Q75">
        <f t="shared" si="17"/>
        <v>16.591877384671907</v>
      </c>
      <c r="S75">
        <v>0.14645586322156581</v>
      </c>
      <c r="T75">
        <v>0.85354413677843421</v>
      </c>
      <c r="V75">
        <f t="shared" si="18"/>
        <v>36.128764164031558</v>
      </c>
      <c r="W75">
        <f t="shared" si="19"/>
        <v>17.206034256331368</v>
      </c>
      <c r="X75">
        <f t="shared" si="20"/>
        <v>15.994591129279863</v>
      </c>
      <c r="Y75">
        <f t="shared" si="21"/>
        <v>0.67764075450974859</v>
      </c>
      <c r="Z75">
        <f t="shared" si="22"/>
        <v>13.163619369207723</v>
      </c>
      <c r="AB75">
        <v>100000</v>
      </c>
      <c r="AC75">
        <v>0</v>
      </c>
      <c r="AD75">
        <v>-100000</v>
      </c>
      <c r="AE75">
        <v>0</v>
      </c>
    </row>
    <row r="76" spans="1:31" x14ac:dyDescent="0.3">
      <c r="A76" t="str">
        <f t="shared" si="15"/>
        <v/>
      </c>
      <c r="B76" t="s">
        <v>199</v>
      </c>
      <c r="C76">
        <v>44.5</v>
      </c>
      <c r="D76" s="5">
        <v>45.2</v>
      </c>
      <c r="E76">
        <f t="shared" si="12"/>
        <v>44.602519104255094</v>
      </c>
      <c r="F76">
        <v>24.1</v>
      </c>
      <c r="G76" s="5">
        <v>14.2</v>
      </c>
      <c r="H76">
        <f t="shared" si="13"/>
        <v>22.650086954106499</v>
      </c>
      <c r="I76">
        <v>30.1</v>
      </c>
      <c r="J76" s="5">
        <v>31</v>
      </c>
      <c r="K76">
        <f t="shared" si="14"/>
        <v>30.231810276899413</v>
      </c>
      <c r="L76">
        <v>10.4</v>
      </c>
      <c r="M76" s="5">
        <v>10.199999999999999</v>
      </c>
      <c r="N76">
        <f t="shared" si="16"/>
        <v>10.370708827355688</v>
      </c>
      <c r="O76">
        <v>0.9</v>
      </c>
      <c r="P76" s="5">
        <v>6.8129387576337015</v>
      </c>
      <c r="Q76">
        <f t="shared" si="17"/>
        <v>1.7659845499254967</v>
      </c>
      <c r="S76">
        <v>0.14645586322156581</v>
      </c>
      <c r="T76">
        <v>0.85354413677843421</v>
      </c>
      <c r="V76">
        <f t="shared" si="18"/>
        <v>40.373384278013589</v>
      </c>
      <c r="W76">
        <f t="shared" si="19"/>
        <v>19.79968730719439</v>
      </c>
      <c r="X76">
        <f t="shared" si="20"/>
        <v>24.266666666666666</v>
      </c>
      <c r="Y76">
        <f t="shared" si="21"/>
        <v>5.1525480889572632</v>
      </c>
      <c r="Z76">
        <f t="shared" si="22"/>
        <v>9.4054854547407913</v>
      </c>
      <c r="AC76">
        <v>100000</v>
      </c>
      <c r="AE76">
        <v>-100000</v>
      </c>
    </row>
    <row r="77" spans="1:31" x14ac:dyDescent="0.3">
      <c r="A77" t="str">
        <f t="shared" si="15"/>
        <v/>
      </c>
      <c r="B77" t="s">
        <v>200</v>
      </c>
      <c r="C77">
        <v>49</v>
      </c>
      <c r="D77" s="5">
        <v>34.1</v>
      </c>
      <c r="E77">
        <f t="shared" si="12"/>
        <v>46.817807637998669</v>
      </c>
      <c r="F77">
        <v>23.9</v>
      </c>
      <c r="G77" s="5">
        <v>23.3</v>
      </c>
      <c r="H77">
        <f t="shared" si="13"/>
        <v>23.812126482067061</v>
      </c>
      <c r="I77">
        <v>29.9</v>
      </c>
      <c r="J77" s="5">
        <v>20.6</v>
      </c>
      <c r="K77">
        <f>(I77*T77)+(J77*S77)</f>
        <v>28.537960472039437</v>
      </c>
      <c r="L77">
        <v>12</v>
      </c>
      <c r="M77" s="5">
        <v>12.3</v>
      </c>
      <c r="N77">
        <f>(L77*T77)+(M77*S77)</f>
        <v>12.043936758966471</v>
      </c>
      <c r="O77">
        <v>1.6</v>
      </c>
      <c r="P77" s="5">
        <v>5.8627907184322519</v>
      </c>
      <c r="Q77">
        <f t="shared" si="17"/>
        <v>2.2243106944008741</v>
      </c>
      <c r="S77">
        <v>0.14645586322156581</v>
      </c>
      <c r="T77">
        <v>0.85354413677843421</v>
      </c>
      <c r="V77">
        <f t="shared" si="18"/>
        <v>44.110974087843083</v>
      </c>
      <c r="W77">
        <f t="shared" si="19"/>
        <v>22.596015808715311</v>
      </c>
      <c r="X77">
        <f t="shared" si="20"/>
        <v>28.413649538500987</v>
      </c>
      <c r="Y77">
        <f>AVERAGE(N75:N77)</f>
        <v>8.7535441367784355</v>
      </c>
      <c r="Z77">
        <f t="shared" si="22"/>
        <v>6.8607242096660919</v>
      </c>
    </row>
    <row r="78" spans="1:31" x14ac:dyDescent="0.3">
      <c r="A78" t="str">
        <f t="shared" si="15"/>
        <v/>
      </c>
      <c r="B78" t="s">
        <v>201</v>
      </c>
      <c r="C78">
        <v>55</v>
      </c>
      <c r="D78" s="5">
        <v>44.8</v>
      </c>
      <c r="E78">
        <f t="shared" si="12"/>
        <v>53.50615019514003</v>
      </c>
      <c r="F78">
        <v>24.2</v>
      </c>
      <c r="G78" s="5">
        <v>27.3</v>
      </c>
      <c r="H78">
        <f t="shared" si="13"/>
        <v>24.654013175986854</v>
      </c>
      <c r="I78">
        <v>31.2</v>
      </c>
      <c r="J78" s="5">
        <v>35.5</v>
      </c>
      <c r="K78">
        <f>(I78*T78)+(J78*S78)</f>
        <v>31.829760211852733</v>
      </c>
      <c r="L78">
        <v>14.8</v>
      </c>
      <c r="M78" s="5">
        <v>18.7</v>
      </c>
      <c r="N78">
        <f>(L78*T78)+(M78*S78)</f>
        <v>15.371177866564107</v>
      </c>
      <c r="O78">
        <v>3</v>
      </c>
      <c r="P78" s="5">
        <v>2.3063877253640719</v>
      </c>
      <c r="Q78">
        <f t="shared" si="17"/>
        <v>2.8984164155771213</v>
      </c>
      <c r="S78">
        <v>0.14645586322156581</v>
      </c>
      <c r="T78">
        <v>0.85354413677843421</v>
      </c>
      <c r="V78">
        <f t="shared" ref="V78" si="23">AVERAGE(E76:E78)</f>
        <v>48.308825645797931</v>
      </c>
      <c r="W78">
        <f t="shared" ref="W78" si="24">AVERAGE(H76:H78)</f>
        <v>23.705408870720134</v>
      </c>
      <c r="X78">
        <f t="shared" ref="X78" si="25">AVERAGE(K76:K78)</f>
        <v>30.199843653597195</v>
      </c>
      <c r="Y78">
        <f>AVERAGE(N76:N78)</f>
        <v>12.595274484295421</v>
      </c>
      <c r="Z78">
        <f t="shared" ref="Z78" si="26">AVERAGE(Q76:Q78)</f>
        <v>2.2962372199678307</v>
      </c>
    </row>
    <row r="79" spans="1:31" x14ac:dyDescent="0.3">
      <c r="A79" t="str">
        <f t="shared" si="15"/>
        <v/>
      </c>
      <c r="B79" t="s">
        <v>202</v>
      </c>
      <c r="C79" s="5" t="e">
        <v>#N/A</v>
      </c>
      <c r="D79" s="5" t="e">
        <v>#N/A</v>
      </c>
      <c r="F79" s="5" t="e">
        <v>#N/A</v>
      </c>
      <c r="G79" s="5" t="e">
        <v>#N/A</v>
      </c>
      <c r="I79" s="5" t="e">
        <v>#N/A</v>
      </c>
      <c r="J79" s="5" t="e">
        <v>#N/A</v>
      </c>
      <c r="L79" s="5" t="e">
        <v>#N/A</v>
      </c>
      <c r="M79" s="5" t="e">
        <v>#N/A</v>
      </c>
      <c r="O79" s="5" t="e">
        <v>#N/A</v>
      </c>
      <c r="P79" s="5" t="e">
        <v>#N/A</v>
      </c>
    </row>
    <row r="80" spans="1:31" x14ac:dyDescent="0.3">
      <c r="A80" t="str">
        <f t="shared" si="15"/>
        <v/>
      </c>
      <c r="B80" t="s">
        <v>203</v>
      </c>
      <c r="C80" s="5" t="e">
        <v>#N/A</v>
      </c>
      <c r="D80" s="5" t="e">
        <v>#N/A</v>
      </c>
      <c r="F80" s="5" t="e">
        <v>#N/A</v>
      </c>
      <c r="G80" s="5" t="e">
        <v>#N/A</v>
      </c>
      <c r="I80" s="5" t="e">
        <v>#N/A</v>
      </c>
      <c r="J80" s="5" t="e">
        <v>#N/A</v>
      </c>
      <c r="L80" s="5" t="e">
        <v>#N/A</v>
      </c>
      <c r="M80" s="5" t="e">
        <v>#N/A</v>
      </c>
      <c r="O80" s="5" t="e">
        <v>#N/A</v>
      </c>
      <c r="P80" s="5" t="e">
        <v>#N/A</v>
      </c>
    </row>
    <row r="81" spans="1:16" x14ac:dyDescent="0.3">
      <c r="A81" t="str">
        <f t="shared" si="15"/>
        <v/>
      </c>
      <c r="B81" t="s">
        <v>204</v>
      </c>
      <c r="C81" s="5" t="e">
        <v>#N/A</v>
      </c>
      <c r="D81" s="5" t="e">
        <v>#N/A</v>
      </c>
      <c r="F81" s="5" t="e">
        <v>#N/A</v>
      </c>
      <c r="G81" s="5" t="e">
        <v>#N/A</v>
      </c>
      <c r="I81" s="5" t="e">
        <v>#N/A</v>
      </c>
      <c r="J81" s="5" t="e">
        <v>#N/A</v>
      </c>
      <c r="L81" s="5" t="e">
        <v>#N/A</v>
      </c>
      <c r="M81" s="5" t="e">
        <v>#N/A</v>
      </c>
      <c r="O81" s="5" t="e">
        <v>#N/A</v>
      </c>
      <c r="P81" s="5" t="e">
        <v>#N/A</v>
      </c>
    </row>
    <row r="82" spans="1:16" x14ac:dyDescent="0.3">
      <c r="A82" t="str">
        <f t="shared" si="15"/>
        <v/>
      </c>
      <c r="B82" t="s">
        <v>205</v>
      </c>
      <c r="C82" s="5" t="e">
        <v>#N/A</v>
      </c>
      <c r="D82" s="5" t="e">
        <v>#N/A</v>
      </c>
      <c r="F82" s="5" t="e">
        <v>#N/A</v>
      </c>
      <c r="G82" s="5" t="e">
        <v>#N/A</v>
      </c>
      <c r="I82" s="5" t="e">
        <v>#N/A</v>
      </c>
      <c r="J82" s="5" t="e">
        <v>#N/A</v>
      </c>
      <c r="L82" s="5" t="e">
        <v>#N/A</v>
      </c>
      <c r="M82" s="5" t="e">
        <v>#N/A</v>
      </c>
      <c r="O82" s="5" t="e">
        <v>#N/A</v>
      </c>
      <c r="P82" s="5" t="e">
        <v>#N/A</v>
      </c>
    </row>
    <row r="83" spans="1:16" x14ac:dyDescent="0.3">
      <c r="A83" t="str">
        <f t="shared" si="15"/>
        <v/>
      </c>
      <c r="B83" t="s">
        <v>206</v>
      </c>
      <c r="C83" s="5" t="e">
        <v>#N/A</v>
      </c>
      <c r="D83" s="5" t="e">
        <v>#N/A</v>
      </c>
      <c r="F83" s="5" t="e">
        <v>#N/A</v>
      </c>
      <c r="G83" s="5" t="e">
        <v>#N/A</v>
      </c>
      <c r="I83" s="5" t="e">
        <v>#N/A</v>
      </c>
      <c r="J83" s="5" t="e">
        <v>#N/A</v>
      </c>
      <c r="L83" s="5" t="e">
        <v>#N/A</v>
      </c>
      <c r="M83" s="5" t="e">
        <v>#N/A</v>
      </c>
      <c r="O83" s="5" t="e">
        <v>#N/A</v>
      </c>
      <c r="P83" s="5" t="e">
        <v>#N/A</v>
      </c>
    </row>
    <row r="84" spans="1:16" x14ac:dyDescent="0.3">
      <c r="A84" t="str">
        <f t="shared" si="15"/>
        <v>2025</v>
      </c>
      <c r="B84" t="s">
        <v>207</v>
      </c>
      <c r="C84" s="5" t="e">
        <v>#N/A</v>
      </c>
      <c r="D84" s="5" t="e">
        <v>#N/A</v>
      </c>
      <c r="F84" s="5" t="e">
        <v>#N/A</v>
      </c>
      <c r="G84" s="5" t="e">
        <v>#N/A</v>
      </c>
      <c r="I84" s="5" t="e">
        <v>#N/A</v>
      </c>
      <c r="J84" s="5" t="e">
        <v>#N/A</v>
      </c>
      <c r="L84" s="5" t="e">
        <v>#N/A</v>
      </c>
      <c r="M84" s="5" t="e">
        <v>#N/A</v>
      </c>
      <c r="O84" s="5" t="e">
        <v>#N/A</v>
      </c>
      <c r="P84" s="5" t="e">
        <v>#N/A</v>
      </c>
    </row>
    <row r="85" spans="1:16" x14ac:dyDescent="0.3">
      <c r="A85" t="str">
        <f t="shared" si="15"/>
        <v/>
      </c>
      <c r="B85" t="s">
        <v>208</v>
      </c>
      <c r="C85" s="5" t="e">
        <v>#N/A</v>
      </c>
      <c r="D85" s="5" t="e">
        <v>#N/A</v>
      </c>
      <c r="F85" s="5" t="e">
        <v>#N/A</v>
      </c>
      <c r="G85" s="5" t="e">
        <v>#N/A</v>
      </c>
      <c r="I85" s="5" t="e">
        <v>#N/A</v>
      </c>
      <c r="J85" s="5" t="e">
        <v>#N/A</v>
      </c>
      <c r="L85" s="5" t="e">
        <v>#N/A</v>
      </c>
      <c r="M85" s="5" t="e">
        <v>#N/A</v>
      </c>
      <c r="O85" s="5" t="e">
        <v>#N/A</v>
      </c>
      <c r="P85" s="5" t="e">
        <v>#N/A</v>
      </c>
    </row>
    <row r="86" spans="1:16" x14ac:dyDescent="0.3">
      <c r="A86" t="str">
        <f t="shared" si="15"/>
        <v/>
      </c>
      <c r="B86" t="s">
        <v>209</v>
      </c>
      <c r="C86" s="5" t="e">
        <v>#N/A</v>
      </c>
      <c r="D86" s="5" t="e">
        <v>#N/A</v>
      </c>
      <c r="F86" s="5" t="e">
        <v>#N/A</v>
      </c>
      <c r="G86" s="5" t="e">
        <v>#N/A</v>
      </c>
      <c r="I86" s="5" t="e">
        <v>#N/A</v>
      </c>
      <c r="J86" s="5" t="e">
        <v>#N/A</v>
      </c>
      <c r="L86" s="5" t="e">
        <v>#N/A</v>
      </c>
      <c r="M86" s="5" t="e">
        <v>#N/A</v>
      </c>
      <c r="O86" s="5" t="e">
        <v>#N/A</v>
      </c>
      <c r="P86" s="5" t="e">
        <v>#N/A</v>
      </c>
    </row>
    <row r="87" spans="1:16" x14ac:dyDescent="0.3">
      <c r="A87" t="str">
        <f t="shared" si="15"/>
        <v/>
      </c>
      <c r="B87" t="s">
        <v>210</v>
      </c>
      <c r="C87" s="5" t="e">
        <v>#N/A</v>
      </c>
      <c r="D87" s="5" t="e">
        <v>#N/A</v>
      </c>
      <c r="F87" s="5" t="e">
        <v>#N/A</v>
      </c>
      <c r="G87" s="5" t="e">
        <v>#N/A</v>
      </c>
      <c r="I87" s="5" t="e">
        <v>#N/A</v>
      </c>
      <c r="J87" s="5" t="e">
        <v>#N/A</v>
      </c>
      <c r="L87" s="5" t="e">
        <v>#N/A</v>
      </c>
      <c r="M87" s="5" t="e">
        <v>#N/A</v>
      </c>
      <c r="O87" s="5" t="e">
        <v>#N/A</v>
      </c>
      <c r="P87" s="5" t="e">
        <v>#N/A</v>
      </c>
    </row>
    <row r="88" spans="1:16" x14ac:dyDescent="0.3">
      <c r="A88" t="str">
        <f t="shared" si="15"/>
        <v/>
      </c>
      <c r="B88" t="s">
        <v>211</v>
      </c>
      <c r="C88" s="5" t="e">
        <v>#N/A</v>
      </c>
      <c r="D88" s="5" t="e">
        <v>#N/A</v>
      </c>
      <c r="F88" s="5" t="e">
        <v>#N/A</v>
      </c>
      <c r="G88" s="5" t="e">
        <v>#N/A</v>
      </c>
      <c r="I88" s="5" t="e">
        <v>#N/A</v>
      </c>
      <c r="J88" s="5" t="e">
        <v>#N/A</v>
      </c>
      <c r="L88" s="5" t="e">
        <v>#N/A</v>
      </c>
      <c r="M88" s="5" t="e">
        <v>#N/A</v>
      </c>
      <c r="O88" s="5" t="e">
        <v>#N/A</v>
      </c>
      <c r="P88" s="5" t="e">
        <v>#N/A</v>
      </c>
    </row>
    <row r="89" spans="1:16" x14ac:dyDescent="0.3">
      <c r="A89" t="str">
        <f t="shared" si="15"/>
        <v/>
      </c>
      <c r="B89" t="s">
        <v>212</v>
      </c>
      <c r="C89" s="5" t="e">
        <v>#N/A</v>
      </c>
      <c r="D89" s="5" t="e">
        <v>#N/A</v>
      </c>
      <c r="F89" s="5" t="e">
        <v>#N/A</v>
      </c>
      <c r="G89" s="5" t="e">
        <v>#N/A</v>
      </c>
      <c r="I89" s="5" t="e">
        <v>#N/A</v>
      </c>
      <c r="J89" s="5" t="e">
        <v>#N/A</v>
      </c>
      <c r="L89" s="5" t="e">
        <v>#N/A</v>
      </c>
      <c r="M89" s="5" t="e">
        <v>#N/A</v>
      </c>
      <c r="O89" s="5" t="e">
        <v>#N/A</v>
      </c>
      <c r="P89" s="5" t="e">
        <v>#N/A</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9C9C5-9801-40D7-9C06-C37EB3616002}">
  <sheetPr>
    <tabColor theme="6" tint="-0.249977111117893"/>
  </sheetPr>
  <dimension ref="A1:BA69"/>
  <sheetViews>
    <sheetView topLeftCell="C9" zoomScale="80" zoomScaleNormal="80" workbookViewId="0">
      <selection activeCell="R14" sqref="R14"/>
    </sheetView>
  </sheetViews>
  <sheetFormatPr defaultColWidth="8" defaultRowHeight="14" x14ac:dyDescent="0.3"/>
  <cols>
    <col min="2" max="2" width="8.25" customWidth="1"/>
    <col min="3" max="3" width="8.58203125" customWidth="1"/>
    <col min="4" max="4" width="26.83203125" customWidth="1"/>
    <col min="5" max="6" width="9" customWidth="1"/>
    <col min="7" max="7" width="7.58203125" customWidth="1"/>
    <col min="8" max="8" width="8" bestFit="1" customWidth="1"/>
    <col min="9" max="9" width="6.75" bestFit="1" customWidth="1"/>
    <col min="10" max="12" width="8.08203125" bestFit="1" customWidth="1"/>
    <col min="13" max="13" width="14.25" customWidth="1"/>
    <col min="14" max="18" width="8.08203125" bestFit="1" customWidth="1"/>
    <col min="19" max="20" width="7.58203125" customWidth="1"/>
    <col min="21" max="23" width="9.25" customWidth="1"/>
    <col min="24" max="24" width="8.33203125" customWidth="1"/>
    <col min="25" max="25" width="8.83203125" customWidth="1"/>
    <col min="26" max="26" width="8.25" customWidth="1"/>
    <col min="27" max="27" width="13.25" customWidth="1"/>
    <col min="28" max="28" width="9.83203125" customWidth="1"/>
    <col min="29" max="31" width="11.08203125" customWidth="1"/>
    <col min="32" max="32" width="6.08203125" bestFit="1" customWidth="1"/>
    <col min="33" max="33" width="6" bestFit="1" customWidth="1"/>
    <col min="35" max="35" width="3.5" bestFit="1" customWidth="1"/>
    <col min="36" max="36" width="6.08203125" bestFit="1" customWidth="1"/>
    <col min="37" max="37" width="3.5" bestFit="1" customWidth="1"/>
    <col min="38" max="38" width="6.33203125" bestFit="1" customWidth="1"/>
    <col min="39" max="39" width="3.5" bestFit="1" customWidth="1"/>
    <col min="40" max="40" width="6.08203125" bestFit="1" customWidth="1"/>
    <col min="41" max="41" width="3.5" bestFit="1" customWidth="1"/>
    <col min="42" max="42" width="6.25" bestFit="1" customWidth="1"/>
    <col min="43" max="43" width="3.5" bestFit="1" customWidth="1"/>
    <col min="44" max="44" width="6.33203125" bestFit="1" customWidth="1"/>
    <col min="45" max="45" width="3.5" bestFit="1" customWidth="1"/>
    <col min="46" max="46" width="6.5" bestFit="1" customWidth="1"/>
    <col min="47" max="47" width="3.5" bestFit="1" customWidth="1"/>
    <col min="48" max="48" width="6.5" bestFit="1" customWidth="1"/>
    <col min="49" max="49" width="3.5" bestFit="1" customWidth="1"/>
    <col min="50" max="50" width="6.33203125" bestFit="1" customWidth="1"/>
    <col min="51" max="51" width="3.5" bestFit="1" customWidth="1"/>
    <col min="52" max="52" width="6.08203125" bestFit="1" customWidth="1"/>
    <col min="53" max="53" width="3.5" bestFit="1" customWidth="1"/>
  </cols>
  <sheetData>
    <row r="1" spans="1:34" x14ac:dyDescent="0.3">
      <c r="A1" t="s">
        <v>303</v>
      </c>
    </row>
    <row r="2" spans="1:34" x14ac:dyDescent="0.3">
      <c r="A2" t="s">
        <v>304</v>
      </c>
    </row>
    <row r="3" spans="1:34" ht="14.5" x14ac:dyDescent="0.35">
      <c r="A3" t="s">
        <v>305</v>
      </c>
    </row>
    <row r="5" spans="1:34" x14ac:dyDescent="0.3">
      <c r="A5" s="10" t="s">
        <v>306</v>
      </c>
      <c r="B5" s="10"/>
      <c r="C5" s="10"/>
      <c r="D5" s="10"/>
      <c r="E5" s="10"/>
      <c r="F5" s="10"/>
      <c r="G5" s="10"/>
      <c r="H5" s="10"/>
      <c r="I5" s="10"/>
      <c r="J5" s="10"/>
      <c r="K5" s="10"/>
      <c r="L5" s="10"/>
      <c r="M5" s="10"/>
      <c r="N5" s="10"/>
      <c r="O5" s="10"/>
      <c r="Y5" s="11"/>
      <c r="Z5" s="11"/>
      <c r="AA5" s="11"/>
      <c r="AF5" s="12"/>
    </row>
    <row r="6" spans="1:34" x14ac:dyDescent="0.3">
      <c r="A6" s="10"/>
      <c r="B6" s="10"/>
      <c r="C6" s="10"/>
      <c r="D6" s="10"/>
      <c r="E6" s="27" t="s">
        <v>307</v>
      </c>
      <c r="F6" s="27"/>
      <c r="G6" s="27" t="s">
        <v>308</v>
      </c>
      <c r="H6" s="27"/>
      <c r="I6" s="27" t="s">
        <v>309</v>
      </c>
      <c r="J6" s="27"/>
      <c r="K6" s="27" t="s">
        <v>310</v>
      </c>
      <c r="L6" s="27"/>
      <c r="M6" s="10"/>
      <c r="N6" s="10"/>
      <c r="O6" s="10"/>
      <c r="AA6" s="11"/>
      <c r="AB6" s="11"/>
      <c r="AC6" s="11"/>
      <c r="AH6" s="12"/>
    </row>
    <row r="7" spans="1:34" x14ac:dyDescent="0.3">
      <c r="A7" s="10"/>
      <c r="B7" s="10"/>
      <c r="C7" s="10"/>
      <c r="D7" s="10"/>
      <c r="E7" s="13" t="s">
        <v>311</v>
      </c>
      <c r="F7" s="13" t="s">
        <v>312</v>
      </c>
      <c r="G7" s="13" t="s">
        <v>311</v>
      </c>
      <c r="H7" s="13" t="s">
        <v>312</v>
      </c>
      <c r="I7" s="13" t="s">
        <v>311</v>
      </c>
      <c r="J7" s="13" t="s">
        <v>312</v>
      </c>
      <c r="K7" s="13" t="s">
        <v>311</v>
      </c>
      <c r="L7" s="13" t="s">
        <v>312</v>
      </c>
      <c r="M7" s="10"/>
      <c r="N7" s="10"/>
      <c r="O7" s="10"/>
      <c r="Q7" s="14" t="s">
        <v>313</v>
      </c>
    </row>
    <row r="8" spans="1:34" x14ac:dyDescent="0.3">
      <c r="A8" s="10"/>
      <c r="B8" s="10" t="s">
        <v>314</v>
      </c>
      <c r="C8" s="10"/>
      <c r="D8" s="10"/>
      <c r="E8" s="15">
        <v>5.641114982578397E-2</v>
      </c>
      <c r="F8" s="15">
        <v>4.3461538461538461E-2</v>
      </c>
      <c r="G8" s="15">
        <v>4.9426523297491046E-2</v>
      </c>
      <c r="H8" s="15">
        <v>3.5890909090909091E-2</v>
      </c>
      <c r="I8" s="15">
        <v>4.8608058608058606E-2</v>
      </c>
      <c r="J8" s="15">
        <v>3.5424354243542434E-2</v>
      </c>
      <c r="K8" s="15">
        <v>4.4351145038167943E-2</v>
      </c>
      <c r="L8" s="15">
        <v>3.7325581395348834E-2</v>
      </c>
      <c r="M8" s="10"/>
      <c r="N8" s="10"/>
      <c r="O8" s="10"/>
    </row>
    <row r="9" spans="1:34" x14ac:dyDescent="0.3">
      <c r="A9" s="10"/>
      <c r="B9" s="10" t="s">
        <v>315</v>
      </c>
      <c r="C9" s="10"/>
      <c r="D9" s="10"/>
      <c r="E9" s="15">
        <v>6.2065217391304349E-2</v>
      </c>
      <c r="F9" s="15">
        <v>4.2036363636363643E-2</v>
      </c>
      <c r="G9" s="15">
        <v>4.9594095940959412E-2</v>
      </c>
      <c r="H9" s="15">
        <v>3.5650557620817841E-2</v>
      </c>
      <c r="I9" s="15">
        <v>4.8867924528301881E-2</v>
      </c>
      <c r="J9" s="15">
        <v>3.7061068702290076E-2</v>
      </c>
      <c r="K9" s="15">
        <v>4.1349206349206351E-2</v>
      </c>
      <c r="L9" s="15">
        <v>3.248995983935743E-2</v>
      </c>
      <c r="M9" s="10"/>
      <c r="N9" s="10"/>
      <c r="O9" s="10"/>
    </row>
    <row r="10" spans="1:34" x14ac:dyDescent="0.3">
      <c r="A10" s="10"/>
      <c r="B10" s="10" t="s">
        <v>316</v>
      </c>
      <c r="C10" s="10"/>
      <c r="D10" s="10"/>
      <c r="E10" s="15">
        <v>3.9107142857142854E-2</v>
      </c>
      <c r="F10" s="15">
        <v>3.4805653710247346E-2</v>
      </c>
      <c r="G10" s="15">
        <v>3.0405904059040593E-2</v>
      </c>
      <c r="H10" s="15">
        <v>2.8984962406015037E-2</v>
      </c>
      <c r="I10" s="15">
        <v>3.197026022304833E-2</v>
      </c>
      <c r="J10" s="15">
        <v>2.7940074906367043E-2</v>
      </c>
      <c r="K10" s="15">
        <v>2.9652509652509651E-2</v>
      </c>
      <c r="L10" s="15">
        <v>2.7070312499999999E-2</v>
      </c>
      <c r="M10" s="10"/>
      <c r="N10" s="10"/>
      <c r="O10" s="10"/>
    </row>
    <row r="11" spans="1:34" x14ac:dyDescent="0.3">
      <c r="A11" s="10" t="s">
        <v>317</v>
      </c>
      <c r="B11" s="10"/>
      <c r="C11" s="10"/>
      <c r="D11" s="10"/>
      <c r="E11" s="15"/>
      <c r="F11" s="15"/>
      <c r="G11" s="15"/>
      <c r="H11" s="15"/>
      <c r="I11" s="15"/>
      <c r="J11" s="15"/>
      <c r="K11" s="15"/>
      <c r="L11" s="15"/>
      <c r="M11" s="15"/>
      <c r="N11" s="15"/>
      <c r="O11" s="15"/>
      <c r="P11" s="16"/>
      <c r="Q11" s="16"/>
      <c r="R11" s="16"/>
      <c r="S11" s="16"/>
      <c r="T11" s="16"/>
    </row>
    <row r="12" spans="1:34" x14ac:dyDescent="0.3">
      <c r="E12" s="16"/>
      <c r="F12" s="16"/>
      <c r="G12" s="16"/>
      <c r="H12" s="16"/>
      <c r="I12" s="16"/>
      <c r="J12" s="16"/>
      <c r="K12" s="16"/>
      <c r="L12" s="16"/>
      <c r="M12" s="16"/>
      <c r="N12" s="16"/>
      <c r="O12" s="16"/>
      <c r="P12" s="16"/>
      <c r="Q12" s="16"/>
      <c r="R12" s="16"/>
      <c r="S12" s="16"/>
      <c r="T12" s="16"/>
    </row>
    <row r="13" spans="1:34" x14ac:dyDescent="0.3">
      <c r="A13" t="s">
        <v>318</v>
      </c>
    </row>
    <row r="14" spans="1:34" ht="14.5" x14ac:dyDescent="0.35">
      <c r="B14" s="17"/>
      <c r="C14" s="17" t="s">
        <v>319</v>
      </c>
      <c r="D14" s="17" t="s">
        <v>320</v>
      </c>
      <c r="E14" s="17" t="s">
        <v>321</v>
      </c>
      <c r="F14" s="17" t="s">
        <v>322</v>
      </c>
      <c r="G14" s="17" t="s">
        <v>307</v>
      </c>
      <c r="H14" s="17" t="s">
        <v>308</v>
      </c>
      <c r="I14" s="17" t="s">
        <v>309</v>
      </c>
      <c r="J14" s="17" t="s">
        <v>310</v>
      </c>
      <c r="K14" s="17" t="s">
        <v>323</v>
      </c>
      <c r="N14" t="str">
        <f>C14</f>
        <v>Sep. '22</v>
      </c>
      <c r="O14" t="str">
        <f t="shared" ref="O14:T14" si="0">D14</f>
        <v>Dec. '22</v>
      </c>
      <c r="P14" t="str">
        <f t="shared" si="0"/>
        <v>Mar. '23</v>
      </c>
      <c r="Q14" t="str">
        <f t="shared" si="0"/>
        <v>Jun. '23</v>
      </c>
      <c r="R14" t="str">
        <f t="shared" si="0"/>
        <v>Dec. '23</v>
      </c>
      <c r="S14" t="str">
        <f t="shared" si="0"/>
        <v>Mar. '24</v>
      </c>
      <c r="T14" t="str">
        <f t="shared" si="0"/>
        <v>Jun. '24</v>
      </c>
      <c r="U14" t="str">
        <f>J14</f>
        <v>Sep. '24</v>
      </c>
      <c r="V14" t="str">
        <f t="shared" ref="V14" si="1">K14</f>
        <v>Dec. '24</v>
      </c>
    </row>
    <row r="15" spans="1:34" ht="29" x14ac:dyDescent="0.35">
      <c r="B15" s="17" t="s">
        <v>324</v>
      </c>
      <c r="C15" s="17"/>
      <c r="D15" s="17"/>
      <c r="E15" s="17"/>
      <c r="F15" s="17"/>
      <c r="G15" s="18">
        <v>0.311</v>
      </c>
      <c r="H15" s="18">
        <v>0.40500000000000003</v>
      </c>
      <c r="I15" s="18">
        <v>0.377</v>
      </c>
      <c r="J15" s="18">
        <v>0.49199999999999999</v>
      </c>
      <c r="K15" s="18">
        <v>0.36099999999999999</v>
      </c>
      <c r="M15" s="19" t="s">
        <v>325</v>
      </c>
      <c r="N15">
        <f>100*C15</f>
        <v>0</v>
      </c>
      <c r="O15">
        <f>100*D15</f>
        <v>0</v>
      </c>
      <c r="P15">
        <f t="shared" ref="O15:V25" si="2">100*E15</f>
        <v>0</v>
      </c>
      <c r="Q15">
        <f t="shared" si="2"/>
        <v>0</v>
      </c>
      <c r="R15">
        <f>100*G15</f>
        <v>31.1</v>
      </c>
      <c r="S15">
        <f t="shared" si="2"/>
        <v>40.5</v>
      </c>
      <c r="T15">
        <f t="shared" si="2"/>
        <v>37.700000000000003</v>
      </c>
      <c r="U15">
        <f t="shared" si="2"/>
        <v>49.2</v>
      </c>
      <c r="V15">
        <f>100*K15</f>
        <v>36.1</v>
      </c>
    </row>
    <row r="16" spans="1:34" ht="14.5" x14ac:dyDescent="0.35">
      <c r="B16" s="17" t="s">
        <v>326</v>
      </c>
      <c r="C16" s="18">
        <v>0.46100000000000002</v>
      </c>
      <c r="D16" s="18">
        <v>0.36099999999999999</v>
      </c>
      <c r="E16" s="18">
        <v>0.36399999999999999</v>
      </c>
      <c r="F16" s="18">
        <v>0.33400000000000002</v>
      </c>
      <c r="G16" s="18">
        <v>0.34499999999999997</v>
      </c>
      <c r="H16" s="18">
        <v>0.30199999999999999</v>
      </c>
      <c r="I16" s="18">
        <v>0.34399999999999997</v>
      </c>
      <c r="J16" s="18">
        <v>0.27700000000000002</v>
      </c>
      <c r="K16" s="18">
        <v>0.35199999999999998</v>
      </c>
      <c r="M16" s="19" t="s">
        <v>327</v>
      </c>
      <c r="N16">
        <f t="shared" ref="N16:N25" si="3">100*C16</f>
        <v>46.1</v>
      </c>
      <c r="O16">
        <f t="shared" si="2"/>
        <v>36.1</v>
      </c>
      <c r="P16">
        <f t="shared" si="2"/>
        <v>36.4</v>
      </c>
      <c r="Q16">
        <f t="shared" si="2"/>
        <v>33.4</v>
      </c>
      <c r="R16">
        <f t="shared" si="2"/>
        <v>34.5</v>
      </c>
      <c r="S16">
        <f t="shared" si="2"/>
        <v>30.2</v>
      </c>
      <c r="T16">
        <f t="shared" si="2"/>
        <v>34.4</v>
      </c>
      <c r="U16">
        <f t="shared" si="2"/>
        <v>27.700000000000003</v>
      </c>
      <c r="V16">
        <f t="shared" si="2"/>
        <v>35.199999999999996</v>
      </c>
    </row>
    <row r="17" spans="1:26" ht="14.5" x14ac:dyDescent="0.35">
      <c r="B17" s="17" t="s">
        <v>328</v>
      </c>
      <c r="C17" s="18">
        <v>0.45800000000000002</v>
      </c>
      <c r="D17" s="18">
        <v>0.54400000000000004</v>
      </c>
      <c r="E17" s="18">
        <v>0.55600000000000005</v>
      </c>
      <c r="F17" s="18">
        <v>0.54800000000000004</v>
      </c>
      <c r="G17" s="18">
        <v>0.45600000000000002</v>
      </c>
      <c r="H17" s="18">
        <v>0.42</v>
      </c>
      <c r="I17" s="18">
        <v>0.44900000000000001</v>
      </c>
      <c r="J17" s="18">
        <v>0.47599999999999998</v>
      </c>
      <c r="K17" s="18">
        <v>0.33700000000000002</v>
      </c>
      <c r="M17" s="19" t="s">
        <v>329</v>
      </c>
      <c r="N17">
        <f t="shared" si="3"/>
        <v>45.800000000000004</v>
      </c>
      <c r="O17">
        <f t="shared" si="2"/>
        <v>54.400000000000006</v>
      </c>
      <c r="P17">
        <f t="shared" si="2"/>
        <v>55.600000000000009</v>
      </c>
      <c r="Q17">
        <f t="shared" si="2"/>
        <v>54.800000000000004</v>
      </c>
      <c r="R17">
        <f t="shared" si="2"/>
        <v>45.6</v>
      </c>
      <c r="S17">
        <f t="shared" si="2"/>
        <v>42</v>
      </c>
      <c r="T17">
        <f t="shared" si="2"/>
        <v>44.9</v>
      </c>
      <c r="U17">
        <f t="shared" si="2"/>
        <v>47.599999999999994</v>
      </c>
      <c r="V17">
        <f t="shared" si="2"/>
        <v>33.700000000000003</v>
      </c>
      <c r="Z17" s="20" t="s">
        <v>330</v>
      </c>
    </row>
    <row r="18" spans="1:26" ht="14.5" x14ac:dyDescent="0.35">
      <c r="B18" s="17" t="s">
        <v>331</v>
      </c>
      <c r="C18" s="18">
        <v>0.4</v>
      </c>
      <c r="D18" s="18">
        <v>0.42899999999999999</v>
      </c>
      <c r="E18" s="18">
        <v>0.32200000000000001</v>
      </c>
      <c r="F18" s="18">
        <v>0.39300000000000002</v>
      </c>
      <c r="G18" s="18">
        <v>0.379</v>
      </c>
      <c r="H18" s="18">
        <v>0.34399999999999997</v>
      </c>
      <c r="I18" s="18">
        <v>0.33200000000000002</v>
      </c>
      <c r="J18" s="18">
        <v>0.28899999999999998</v>
      </c>
      <c r="K18" s="18">
        <v>0.28899999999999998</v>
      </c>
      <c r="M18" s="17" t="s">
        <v>331</v>
      </c>
      <c r="N18">
        <f t="shared" si="3"/>
        <v>40</v>
      </c>
      <c r="O18">
        <f t="shared" si="2"/>
        <v>42.9</v>
      </c>
      <c r="P18">
        <f t="shared" si="2"/>
        <v>32.200000000000003</v>
      </c>
      <c r="Q18">
        <f t="shared" si="2"/>
        <v>39.300000000000004</v>
      </c>
      <c r="R18">
        <f t="shared" si="2"/>
        <v>37.9</v>
      </c>
      <c r="S18">
        <f t="shared" si="2"/>
        <v>34.4</v>
      </c>
      <c r="T18">
        <f t="shared" si="2"/>
        <v>33.200000000000003</v>
      </c>
      <c r="U18">
        <f t="shared" si="2"/>
        <v>28.9</v>
      </c>
      <c r="V18">
        <f t="shared" si="2"/>
        <v>28.9</v>
      </c>
    </row>
    <row r="19" spans="1:26" ht="29" x14ac:dyDescent="0.35">
      <c r="B19" s="17" t="s">
        <v>332</v>
      </c>
      <c r="C19" s="18">
        <v>7.5999999999999998E-2</v>
      </c>
      <c r="D19" s="18">
        <v>0.111</v>
      </c>
      <c r="E19" s="18">
        <v>0.106</v>
      </c>
      <c r="F19" s="18">
        <v>0.09</v>
      </c>
      <c r="G19" s="18">
        <v>0.214</v>
      </c>
      <c r="H19" s="18">
        <v>0.17199999999999999</v>
      </c>
      <c r="I19" s="18">
        <v>0.19800000000000001</v>
      </c>
      <c r="J19" s="18">
        <v>0.22500000000000001</v>
      </c>
      <c r="K19" s="18">
        <v>0.25</v>
      </c>
      <c r="M19" s="19" t="s">
        <v>333</v>
      </c>
      <c r="N19">
        <f t="shared" si="3"/>
        <v>7.6</v>
      </c>
      <c r="O19">
        <f t="shared" si="2"/>
        <v>11.1</v>
      </c>
      <c r="P19">
        <f t="shared" si="2"/>
        <v>10.6</v>
      </c>
      <c r="Q19">
        <f t="shared" si="2"/>
        <v>9</v>
      </c>
      <c r="R19">
        <f t="shared" si="2"/>
        <v>21.4</v>
      </c>
      <c r="S19">
        <f t="shared" si="2"/>
        <v>17.2</v>
      </c>
      <c r="T19">
        <f t="shared" si="2"/>
        <v>19.8</v>
      </c>
      <c r="U19">
        <f t="shared" si="2"/>
        <v>22.5</v>
      </c>
      <c r="V19">
        <f t="shared" si="2"/>
        <v>25</v>
      </c>
    </row>
    <row r="20" spans="1:26" ht="14.5" x14ac:dyDescent="0.35">
      <c r="B20" s="17" t="s">
        <v>334</v>
      </c>
      <c r="C20" s="18">
        <v>0.46300000000000002</v>
      </c>
      <c r="D20" s="18">
        <v>0.38300000000000001</v>
      </c>
      <c r="E20" s="18">
        <v>0.34599999999999997</v>
      </c>
      <c r="F20" s="18">
        <v>0.315</v>
      </c>
      <c r="G20" s="18">
        <v>0.27600000000000002</v>
      </c>
      <c r="H20" s="18">
        <v>0.254</v>
      </c>
      <c r="I20" s="18">
        <v>0.23400000000000001</v>
      </c>
      <c r="J20" s="18">
        <v>0.21199999999999999</v>
      </c>
      <c r="K20" s="18">
        <v>0.24399999999999999</v>
      </c>
      <c r="M20" s="19" t="s">
        <v>335</v>
      </c>
      <c r="N20">
        <f t="shared" si="3"/>
        <v>46.300000000000004</v>
      </c>
      <c r="O20">
        <f t="shared" si="2"/>
        <v>38.299999999999997</v>
      </c>
      <c r="P20">
        <f t="shared" si="2"/>
        <v>34.599999999999994</v>
      </c>
      <c r="Q20">
        <f t="shared" si="2"/>
        <v>31.5</v>
      </c>
      <c r="R20">
        <f t="shared" si="2"/>
        <v>27.6</v>
      </c>
      <c r="S20">
        <f t="shared" si="2"/>
        <v>25.4</v>
      </c>
      <c r="T20">
        <f t="shared" si="2"/>
        <v>23.400000000000002</v>
      </c>
      <c r="U20">
        <f t="shared" si="2"/>
        <v>21.2</v>
      </c>
      <c r="V20">
        <f t="shared" si="2"/>
        <v>24.4</v>
      </c>
    </row>
    <row r="21" spans="1:26" ht="29" x14ac:dyDescent="0.35">
      <c r="B21" s="17" t="s">
        <v>336</v>
      </c>
      <c r="C21" s="18">
        <v>0.21299999999999999</v>
      </c>
      <c r="D21" s="18">
        <v>0.18099999999999999</v>
      </c>
      <c r="E21" s="18">
        <v>0.157</v>
      </c>
      <c r="F21" s="18">
        <v>0.17100000000000001</v>
      </c>
      <c r="G21" s="18">
        <v>0.188</v>
      </c>
      <c r="H21" s="18">
        <v>0.245</v>
      </c>
      <c r="I21" s="18">
        <v>0.22500000000000001</v>
      </c>
      <c r="J21" s="18">
        <v>0.29899999999999999</v>
      </c>
      <c r="K21" s="18">
        <v>0.22900000000000001</v>
      </c>
      <c r="M21" s="19" t="s">
        <v>337</v>
      </c>
      <c r="N21">
        <f t="shared" si="3"/>
        <v>21.3</v>
      </c>
      <c r="O21">
        <f t="shared" si="2"/>
        <v>18.099999999999998</v>
      </c>
      <c r="P21">
        <f t="shared" si="2"/>
        <v>15.7</v>
      </c>
      <c r="Q21">
        <f t="shared" si="2"/>
        <v>17.100000000000001</v>
      </c>
      <c r="R21">
        <f t="shared" si="2"/>
        <v>18.8</v>
      </c>
      <c r="S21">
        <f t="shared" si="2"/>
        <v>24.5</v>
      </c>
      <c r="T21">
        <f t="shared" si="2"/>
        <v>22.5</v>
      </c>
      <c r="U21">
        <f t="shared" si="2"/>
        <v>29.9</v>
      </c>
      <c r="V21">
        <f t="shared" si="2"/>
        <v>22.900000000000002</v>
      </c>
    </row>
    <row r="22" spans="1:26" ht="14.5" x14ac:dyDescent="0.35">
      <c r="B22" s="17" t="s">
        <v>338</v>
      </c>
      <c r="C22" s="18">
        <v>0.17399999999999999</v>
      </c>
      <c r="D22" s="18">
        <v>0.318</v>
      </c>
      <c r="E22" s="18">
        <v>0.34</v>
      </c>
      <c r="F22" s="18">
        <v>0.35699999999999998</v>
      </c>
      <c r="G22" s="18">
        <v>0.27900000000000003</v>
      </c>
      <c r="H22" s="18">
        <v>0.26300000000000001</v>
      </c>
      <c r="I22" s="18">
        <v>0.26300000000000001</v>
      </c>
      <c r="J22" s="18">
        <v>0.193</v>
      </c>
      <c r="K22" s="18">
        <v>0.22</v>
      </c>
      <c r="M22" s="19" t="s">
        <v>339</v>
      </c>
      <c r="N22">
        <f t="shared" si="3"/>
        <v>17.399999999999999</v>
      </c>
      <c r="O22">
        <f t="shared" si="2"/>
        <v>31.8</v>
      </c>
      <c r="P22">
        <f t="shared" si="2"/>
        <v>34</v>
      </c>
      <c r="Q22">
        <f t="shared" si="2"/>
        <v>35.699999999999996</v>
      </c>
      <c r="R22">
        <f t="shared" si="2"/>
        <v>27.900000000000002</v>
      </c>
      <c r="S22">
        <f t="shared" si="2"/>
        <v>26.3</v>
      </c>
      <c r="T22">
        <f t="shared" si="2"/>
        <v>26.3</v>
      </c>
      <c r="U22">
        <f t="shared" si="2"/>
        <v>19.3</v>
      </c>
      <c r="V22">
        <f t="shared" si="2"/>
        <v>22</v>
      </c>
    </row>
    <row r="23" spans="1:26" ht="29" x14ac:dyDescent="0.35">
      <c r="B23" s="17" t="s">
        <v>340</v>
      </c>
      <c r="C23" s="18">
        <v>0.313</v>
      </c>
      <c r="D23" s="18">
        <v>0.224</v>
      </c>
      <c r="E23" s="18">
        <v>0.16200000000000001</v>
      </c>
      <c r="F23" s="18">
        <v>0.121</v>
      </c>
      <c r="G23" s="18">
        <v>9.7000000000000003E-2</v>
      </c>
      <c r="H23" s="18">
        <v>8.5000000000000006E-2</v>
      </c>
      <c r="I23" s="18">
        <v>7.8E-2</v>
      </c>
      <c r="J23" s="18">
        <v>0.10299999999999999</v>
      </c>
      <c r="K23" s="18">
        <v>0.12</v>
      </c>
      <c r="M23" s="19" t="s">
        <v>341</v>
      </c>
      <c r="N23">
        <f t="shared" si="3"/>
        <v>31.3</v>
      </c>
      <c r="O23">
        <f t="shared" si="2"/>
        <v>22.400000000000002</v>
      </c>
      <c r="P23">
        <f t="shared" si="2"/>
        <v>16.2</v>
      </c>
      <c r="Q23">
        <f t="shared" si="2"/>
        <v>12.1</v>
      </c>
      <c r="R23">
        <f t="shared" si="2"/>
        <v>9.7000000000000011</v>
      </c>
      <c r="S23">
        <f t="shared" si="2"/>
        <v>8.5</v>
      </c>
      <c r="T23">
        <f t="shared" si="2"/>
        <v>7.8</v>
      </c>
      <c r="U23">
        <f t="shared" si="2"/>
        <v>10.299999999999999</v>
      </c>
      <c r="V23">
        <f t="shared" si="2"/>
        <v>12</v>
      </c>
    </row>
    <row r="24" spans="1:26" ht="14.5" x14ac:dyDescent="0.35">
      <c r="B24" s="17" t="s">
        <v>342</v>
      </c>
      <c r="C24" s="18">
        <v>4.7E-2</v>
      </c>
      <c r="D24" s="18">
        <v>0.04</v>
      </c>
      <c r="E24" s="18">
        <v>6.0999999999999999E-2</v>
      </c>
      <c r="F24" s="18">
        <v>5.2999999999999999E-2</v>
      </c>
      <c r="G24" s="18">
        <v>2.5999999999999999E-2</v>
      </c>
      <c r="H24" s="18">
        <v>2.7E-2</v>
      </c>
      <c r="I24" s="18">
        <v>2.4E-2</v>
      </c>
      <c r="J24" s="18">
        <v>2.3E-2</v>
      </c>
      <c r="K24" s="18">
        <v>6.6000000000000003E-2</v>
      </c>
      <c r="M24" s="17" t="s">
        <v>342</v>
      </c>
      <c r="N24">
        <f t="shared" si="3"/>
        <v>4.7</v>
      </c>
      <c r="O24">
        <f t="shared" si="2"/>
        <v>4</v>
      </c>
      <c r="P24">
        <f t="shared" si="2"/>
        <v>6.1</v>
      </c>
      <c r="Q24">
        <f t="shared" si="2"/>
        <v>5.3</v>
      </c>
      <c r="R24">
        <f t="shared" si="2"/>
        <v>2.6</v>
      </c>
      <c r="S24">
        <f t="shared" si="2"/>
        <v>2.7</v>
      </c>
      <c r="T24">
        <f t="shared" si="2"/>
        <v>2.4</v>
      </c>
      <c r="U24">
        <f t="shared" si="2"/>
        <v>2.2999999999999998</v>
      </c>
      <c r="V24">
        <f t="shared" si="2"/>
        <v>6.6000000000000005</v>
      </c>
    </row>
    <row r="25" spans="1:26" ht="14.5" x14ac:dyDescent="0.35">
      <c r="B25" s="17" t="s">
        <v>343</v>
      </c>
      <c r="C25" s="18">
        <v>1.7999999999999999E-2</v>
      </c>
      <c r="D25" s="18">
        <v>2.1999999999999999E-2</v>
      </c>
      <c r="E25" s="18">
        <v>3.2000000000000001E-2</v>
      </c>
      <c r="F25" s="18">
        <v>3.4000000000000002E-2</v>
      </c>
      <c r="G25" s="18">
        <v>2.8000000000000001E-2</v>
      </c>
      <c r="H25" s="18">
        <v>4.2000000000000003E-2</v>
      </c>
      <c r="I25" s="18">
        <v>4.2000000000000003E-2</v>
      </c>
      <c r="J25" s="18">
        <v>2.5999999999999999E-2</v>
      </c>
      <c r="K25" s="18">
        <v>2.4E-2</v>
      </c>
      <c r="M25" s="17" t="s">
        <v>343</v>
      </c>
      <c r="N25">
        <f t="shared" si="3"/>
        <v>1.7999999999999998</v>
      </c>
      <c r="O25">
        <f t="shared" si="2"/>
        <v>2.1999999999999997</v>
      </c>
      <c r="P25">
        <f t="shared" si="2"/>
        <v>3.2</v>
      </c>
      <c r="Q25">
        <f t="shared" si="2"/>
        <v>3.4000000000000004</v>
      </c>
      <c r="R25">
        <f t="shared" si="2"/>
        <v>2.8000000000000003</v>
      </c>
      <c r="S25">
        <f t="shared" si="2"/>
        <v>4.2</v>
      </c>
      <c r="T25">
        <f t="shared" si="2"/>
        <v>4.2</v>
      </c>
      <c r="U25">
        <f t="shared" si="2"/>
        <v>2.6</v>
      </c>
      <c r="V25">
        <f t="shared" si="2"/>
        <v>2.4</v>
      </c>
    </row>
    <row r="26" spans="1:26" x14ac:dyDescent="0.3">
      <c r="A26" t="s">
        <v>344</v>
      </c>
      <c r="E26" s="16"/>
      <c r="F26" s="16"/>
    </row>
    <row r="27" spans="1:26" x14ac:dyDescent="0.3">
      <c r="E27" s="16"/>
      <c r="F27" s="16"/>
    </row>
    <row r="28" spans="1:26" x14ac:dyDescent="0.3">
      <c r="A28" s="10" t="s">
        <v>345</v>
      </c>
      <c r="B28" s="10"/>
      <c r="C28" s="10"/>
      <c r="D28" s="10"/>
      <c r="E28" s="10"/>
      <c r="F28" s="15"/>
      <c r="G28" s="10"/>
      <c r="H28" s="10"/>
      <c r="I28" s="10"/>
      <c r="J28" s="10"/>
      <c r="K28" s="10"/>
      <c r="L28" s="10"/>
    </row>
    <row r="29" spans="1:26" x14ac:dyDescent="0.3">
      <c r="A29" s="10"/>
      <c r="B29" s="10"/>
      <c r="C29" s="10"/>
      <c r="D29" s="10"/>
      <c r="E29" s="10" t="s">
        <v>346</v>
      </c>
      <c r="F29" s="10" t="s">
        <v>347</v>
      </c>
      <c r="G29" s="10" t="s">
        <v>348</v>
      </c>
      <c r="H29" s="10" t="s">
        <v>349</v>
      </c>
      <c r="I29" s="10" t="s">
        <v>350</v>
      </c>
      <c r="J29" s="10" t="s">
        <v>310</v>
      </c>
      <c r="K29" s="10"/>
      <c r="L29" s="10"/>
    </row>
    <row r="30" spans="1:26" x14ac:dyDescent="0.3">
      <c r="A30" s="10"/>
      <c r="B30" s="10" t="s">
        <v>351</v>
      </c>
      <c r="C30" s="10"/>
      <c r="D30" s="10"/>
      <c r="E30" s="21">
        <v>8.2782051282051294E-2</v>
      </c>
      <c r="F30" s="22">
        <v>0.349512886597938</v>
      </c>
      <c r="G30" s="22">
        <v>0.35183800623053002</v>
      </c>
      <c r="H30" s="22">
        <v>0.39269253543001359</v>
      </c>
      <c r="I30" s="22">
        <v>0.32100162907858187</v>
      </c>
      <c r="J30" s="22">
        <v>0.30271486797802588</v>
      </c>
      <c r="K30" s="22"/>
      <c r="L30" s="22"/>
      <c r="M30" s="23"/>
    </row>
    <row r="31" spans="1:26" x14ac:dyDescent="0.3">
      <c r="A31" s="10"/>
      <c r="B31" s="10" t="s">
        <v>352</v>
      </c>
      <c r="C31" s="10"/>
      <c r="D31" s="10"/>
      <c r="E31" s="10"/>
      <c r="F31" s="22"/>
      <c r="G31" s="22"/>
      <c r="H31" s="22">
        <v>0.15647194719471946</v>
      </c>
      <c r="I31" s="22">
        <v>0.14402686567164177</v>
      </c>
      <c r="J31" s="22">
        <v>0.13218855218855219</v>
      </c>
      <c r="K31" s="22"/>
      <c r="L31" s="22"/>
      <c r="M31" s="23"/>
    </row>
    <row r="32" spans="1:26" x14ac:dyDescent="0.3">
      <c r="A32" s="10"/>
      <c r="B32" s="24" t="s">
        <v>353</v>
      </c>
      <c r="C32" s="10"/>
      <c r="D32" s="10"/>
      <c r="E32" s="10"/>
      <c r="F32" s="10"/>
      <c r="G32" s="10"/>
      <c r="H32" s="22">
        <v>0.23622058823529415</v>
      </c>
      <c r="I32" s="22">
        <v>0.17697476340694007</v>
      </c>
      <c r="J32" s="22">
        <v>0.17052631578947369</v>
      </c>
      <c r="K32" s="25"/>
      <c r="L32" s="10"/>
    </row>
    <row r="33" spans="1:39" x14ac:dyDescent="0.3">
      <c r="A33" s="10" t="s">
        <v>354</v>
      </c>
      <c r="B33" s="10"/>
      <c r="C33" s="10"/>
      <c r="D33" s="10"/>
      <c r="E33" s="10"/>
      <c r="F33" s="10"/>
      <c r="G33" s="15"/>
      <c r="H33" s="15"/>
      <c r="I33" s="15"/>
      <c r="J33" s="10"/>
      <c r="K33" s="10"/>
      <c r="L33" s="10"/>
    </row>
    <row r="34" spans="1:39" x14ac:dyDescent="0.3">
      <c r="A34" s="10"/>
      <c r="B34" s="10"/>
      <c r="C34" s="10"/>
      <c r="D34" s="21"/>
      <c r="E34" s="21"/>
      <c r="F34" s="10"/>
      <c r="G34" s="21"/>
      <c r="H34" s="10"/>
      <c r="I34" s="10"/>
      <c r="J34" s="10"/>
      <c r="K34" s="10"/>
      <c r="L34" s="10"/>
    </row>
    <row r="35" spans="1:39" x14ac:dyDescent="0.3">
      <c r="A35" s="10" t="s">
        <v>355</v>
      </c>
      <c r="B35" s="10"/>
      <c r="C35" s="10"/>
      <c r="D35" s="21"/>
      <c r="E35" s="10"/>
      <c r="F35" s="10"/>
      <c r="G35" s="10"/>
      <c r="H35" s="10"/>
      <c r="I35" s="10"/>
      <c r="J35" s="10"/>
      <c r="K35" s="10"/>
      <c r="L35" s="10"/>
    </row>
    <row r="36" spans="1:39" x14ac:dyDescent="0.3">
      <c r="A36" s="10"/>
      <c r="B36" s="10" t="s">
        <v>356</v>
      </c>
      <c r="C36" s="10"/>
      <c r="D36" s="10"/>
      <c r="E36" s="21">
        <v>0.10610932475884244</v>
      </c>
      <c r="F36" s="10"/>
      <c r="G36" s="21"/>
      <c r="H36" s="21"/>
      <c r="I36" s="21"/>
      <c r="J36" s="21"/>
      <c r="K36" s="21"/>
      <c r="L36" s="15"/>
      <c r="M36" s="11"/>
      <c r="P36" s="16"/>
    </row>
    <row r="37" spans="1:39" x14ac:dyDescent="0.3">
      <c r="A37" s="10"/>
      <c r="B37" s="10" t="s">
        <v>357</v>
      </c>
      <c r="C37" s="10"/>
      <c r="D37" s="26"/>
      <c r="E37" s="21">
        <v>0.76527331189710612</v>
      </c>
      <c r="F37" s="10"/>
      <c r="G37" s="21"/>
      <c r="H37" s="21"/>
      <c r="I37" s="21"/>
      <c r="J37" s="21"/>
      <c r="K37" s="21"/>
      <c r="L37" s="15"/>
      <c r="M37" s="11"/>
      <c r="P37" s="16"/>
    </row>
    <row r="38" spans="1:39" x14ac:dyDescent="0.3">
      <c r="A38" s="10"/>
      <c r="B38" s="10" t="s">
        <v>358</v>
      </c>
      <c r="C38" s="10"/>
      <c r="D38" s="26"/>
      <c r="E38" s="21">
        <v>0.12861736334405144</v>
      </c>
      <c r="F38" s="10"/>
      <c r="G38" s="21"/>
      <c r="H38" s="21"/>
      <c r="I38" s="21"/>
      <c r="J38" s="21"/>
      <c r="K38" s="21"/>
      <c r="L38" s="15"/>
      <c r="M38" s="11"/>
      <c r="P38" s="16"/>
    </row>
    <row r="39" spans="1:39" x14ac:dyDescent="0.3">
      <c r="A39" s="10" t="s">
        <v>359</v>
      </c>
      <c r="B39" s="10"/>
      <c r="C39" s="10"/>
      <c r="D39" s="21"/>
      <c r="E39" s="21"/>
      <c r="F39" s="10"/>
      <c r="G39" s="21"/>
      <c r="H39" s="21"/>
      <c r="I39" s="21"/>
      <c r="J39" s="21"/>
      <c r="K39" s="15"/>
      <c r="L39" s="21"/>
      <c r="O39" s="16"/>
    </row>
    <row r="40" spans="1:39" x14ac:dyDescent="0.3">
      <c r="A40" s="10"/>
      <c r="B40" s="10"/>
      <c r="C40" s="10"/>
      <c r="D40" s="21"/>
      <c r="E40" s="21"/>
      <c r="F40" s="21"/>
      <c r="G40" s="21"/>
      <c r="H40" s="21"/>
      <c r="I40" s="21"/>
      <c r="J40" s="21"/>
      <c r="K40" s="15"/>
      <c r="L40" s="21"/>
      <c r="O40" s="16"/>
    </row>
    <row r="41" spans="1:39" x14ac:dyDescent="0.3">
      <c r="A41" s="10" t="s">
        <v>360</v>
      </c>
      <c r="B41" s="10"/>
      <c r="C41" s="10"/>
      <c r="D41" s="10"/>
      <c r="E41" s="15"/>
      <c r="F41" s="15"/>
      <c r="G41" s="15"/>
      <c r="H41" s="15"/>
      <c r="I41" s="15"/>
      <c r="J41" s="15"/>
      <c r="K41" s="10"/>
      <c r="L41" s="15"/>
      <c r="M41" s="16"/>
      <c r="N41" s="16"/>
      <c r="AI41" s="11"/>
      <c r="AJ41" s="11"/>
      <c r="AK41" s="11"/>
      <c r="AL41" s="11"/>
    </row>
    <row r="42" spans="1:39" x14ac:dyDescent="0.3">
      <c r="A42" s="10"/>
      <c r="B42" s="10" t="s">
        <v>361</v>
      </c>
      <c r="C42" s="10"/>
      <c r="D42" s="10"/>
      <c r="E42" s="21">
        <v>0.66666666666666663</v>
      </c>
      <c r="F42" s="10"/>
      <c r="G42" s="10"/>
      <c r="H42" s="10"/>
      <c r="I42" s="10"/>
      <c r="J42" s="10"/>
      <c r="K42" s="10"/>
      <c r="L42" s="10"/>
      <c r="AJ42" s="11"/>
      <c r="AK42" s="11"/>
      <c r="AL42" s="11"/>
      <c r="AM42" s="11"/>
    </row>
    <row r="43" spans="1:39" x14ac:dyDescent="0.3">
      <c r="A43" s="10"/>
      <c r="B43" s="10" t="s">
        <v>362</v>
      </c>
      <c r="C43" s="10"/>
      <c r="D43" s="10"/>
      <c r="E43" s="21">
        <v>0.42424242424242425</v>
      </c>
      <c r="F43" s="10"/>
      <c r="G43" s="10"/>
      <c r="H43" s="10"/>
      <c r="I43" s="10"/>
      <c r="J43" s="10"/>
      <c r="K43" s="10"/>
      <c r="L43" s="10"/>
      <c r="AJ43" s="11"/>
      <c r="AK43" s="11"/>
      <c r="AL43" s="11"/>
      <c r="AM43" s="11"/>
    </row>
    <row r="44" spans="1:39" x14ac:dyDescent="0.3">
      <c r="A44" s="10"/>
      <c r="B44" s="10" t="s">
        <v>363</v>
      </c>
      <c r="C44" s="10"/>
      <c r="D44" s="10"/>
      <c r="E44" s="21">
        <v>0.36363636363636365</v>
      </c>
      <c r="F44" s="10"/>
      <c r="G44" s="10"/>
      <c r="H44" s="10"/>
      <c r="I44" s="10"/>
      <c r="J44" s="10"/>
      <c r="K44" s="10"/>
      <c r="L44" s="10"/>
      <c r="AJ44" s="11"/>
      <c r="AK44" s="11"/>
      <c r="AL44" s="11"/>
      <c r="AM44" s="11"/>
    </row>
    <row r="45" spans="1:39" x14ac:dyDescent="0.3">
      <c r="A45" s="10"/>
      <c r="B45" s="10" t="s">
        <v>364</v>
      </c>
      <c r="C45" s="10"/>
      <c r="D45" s="10"/>
      <c r="E45" s="21">
        <v>0.30303030303030304</v>
      </c>
      <c r="F45" s="10"/>
      <c r="G45" s="10"/>
      <c r="H45" s="10"/>
      <c r="I45" s="10"/>
      <c r="J45" s="10"/>
      <c r="K45" s="10"/>
      <c r="L45" s="10"/>
      <c r="AJ45" s="11"/>
      <c r="AK45" s="11"/>
      <c r="AL45" s="11"/>
      <c r="AM45" s="11"/>
    </row>
    <row r="46" spans="1:39" x14ac:dyDescent="0.3">
      <c r="A46" s="10"/>
      <c r="B46" s="10" t="s">
        <v>365</v>
      </c>
      <c r="C46" s="10"/>
      <c r="D46" s="10"/>
      <c r="E46" s="21">
        <v>0.21212121212121213</v>
      </c>
      <c r="F46" s="10"/>
      <c r="G46" s="15"/>
      <c r="H46" s="15"/>
      <c r="I46" s="15"/>
      <c r="J46" s="15"/>
      <c r="K46" s="15"/>
      <c r="L46" s="15"/>
      <c r="AJ46" s="11"/>
      <c r="AK46" s="11"/>
      <c r="AL46" s="11"/>
      <c r="AM46" s="11"/>
    </row>
    <row r="47" spans="1:39" x14ac:dyDescent="0.3">
      <c r="A47" s="10"/>
      <c r="B47" s="10" t="s">
        <v>366</v>
      </c>
      <c r="C47" s="10"/>
      <c r="D47" s="10"/>
      <c r="E47" s="21">
        <v>0.15151515151515152</v>
      </c>
      <c r="F47" s="10"/>
      <c r="G47" s="15"/>
      <c r="H47" s="15"/>
      <c r="I47" s="15"/>
      <c r="J47" s="15"/>
      <c r="K47" s="15"/>
      <c r="L47" s="15"/>
    </row>
    <row r="48" spans="1:39" x14ac:dyDescent="0.3">
      <c r="A48" s="10"/>
      <c r="B48" s="10" t="s">
        <v>342</v>
      </c>
      <c r="C48" s="10"/>
      <c r="D48" s="10"/>
      <c r="E48" s="21">
        <v>6.0606060606060608E-2</v>
      </c>
      <c r="F48" s="10"/>
      <c r="G48" s="15"/>
      <c r="H48" s="15"/>
      <c r="I48" s="15"/>
      <c r="J48" s="15"/>
      <c r="K48" s="15"/>
      <c r="L48" s="15"/>
    </row>
    <row r="49" spans="1:53" x14ac:dyDescent="0.3">
      <c r="A49" s="10" t="s">
        <v>367</v>
      </c>
      <c r="B49" s="10"/>
      <c r="C49" s="10"/>
      <c r="D49" s="10"/>
      <c r="E49" s="15"/>
      <c r="F49" s="10"/>
      <c r="G49" s="15"/>
      <c r="H49" s="15"/>
      <c r="I49" s="15"/>
      <c r="J49" s="15"/>
      <c r="K49" s="15"/>
      <c r="L49" s="10"/>
    </row>
    <row r="50" spans="1:53" x14ac:dyDescent="0.3">
      <c r="A50" s="10"/>
      <c r="B50" s="10"/>
      <c r="C50" s="10"/>
      <c r="D50" s="10"/>
      <c r="E50" s="15"/>
      <c r="F50" s="15"/>
      <c r="G50" s="15"/>
      <c r="H50" s="15"/>
      <c r="I50" s="15"/>
      <c r="J50" s="15"/>
      <c r="K50" s="15"/>
      <c r="L50" s="10"/>
    </row>
    <row r="51" spans="1:53" x14ac:dyDescent="0.3">
      <c r="A51" s="10" t="s">
        <v>368</v>
      </c>
      <c r="B51" s="10"/>
      <c r="C51" s="10"/>
      <c r="D51" s="10"/>
      <c r="E51" s="15"/>
      <c r="F51" s="15"/>
      <c r="G51" s="15"/>
      <c r="H51" s="15"/>
      <c r="I51" s="15"/>
      <c r="J51" s="15"/>
      <c r="K51" s="15"/>
      <c r="L51" s="10"/>
    </row>
    <row r="52" spans="1:53" x14ac:dyDescent="0.3">
      <c r="A52" s="10"/>
      <c r="B52" s="10" t="s">
        <v>369</v>
      </c>
      <c r="C52" s="10"/>
      <c r="D52" s="10"/>
      <c r="E52" s="21">
        <v>0.82499999999999996</v>
      </c>
      <c r="F52" s="10"/>
      <c r="G52" s="10"/>
      <c r="H52" s="10"/>
      <c r="I52" s="10"/>
      <c r="J52" s="10"/>
      <c r="K52" s="10"/>
      <c r="L52" s="10"/>
      <c r="AM52" s="11"/>
      <c r="AN52" s="11"/>
      <c r="AO52" s="11"/>
      <c r="AP52" s="11"/>
      <c r="AQ52" s="11"/>
      <c r="AR52" s="11"/>
      <c r="AS52" s="11"/>
      <c r="AT52" s="11"/>
    </row>
    <row r="53" spans="1:53" x14ac:dyDescent="0.3">
      <c r="A53" s="10"/>
      <c r="B53" s="10" t="s">
        <v>370</v>
      </c>
      <c r="C53" s="10"/>
      <c r="D53" s="10"/>
      <c r="E53" s="21">
        <v>0.8</v>
      </c>
      <c r="F53" s="10"/>
      <c r="G53" s="10"/>
      <c r="H53" s="10"/>
      <c r="I53" s="10"/>
      <c r="J53" s="10"/>
      <c r="K53" s="10"/>
      <c r="L53" s="10"/>
      <c r="AM53" s="11"/>
      <c r="AN53" s="11"/>
      <c r="AO53" s="11"/>
      <c r="AP53" s="11"/>
      <c r="AQ53" s="11"/>
      <c r="AR53" s="11"/>
      <c r="AS53" s="11"/>
      <c r="AT53" s="11"/>
    </row>
    <row r="54" spans="1:53" x14ac:dyDescent="0.3">
      <c r="A54" s="10"/>
      <c r="B54" s="10" t="s">
        <v>371</v>
      </c>
      <c r="C54" s="10"/>
      <c r="D54" s="10"/>
      <c r="E54" s="21">
        <v>0.625</v>
      </c>
      <c r="F54" s="10"/>
      <c r="G54" s="10"/>
      <c r="H54" s="10"/>
      <c r="I54" s="10"/>
      <c r="J54" s="10"/>
      <c r="K54" s="10"/>
      <c r="L54" s="10"/>
      <c r="AM54" s="11"/>
      <c r="AN54" s="11"/>
      <c r="AO54" s="11"/>
      <c r="AP54" s="11"/>
      <c r="AQ54" s="11"/>
      <c r="AR54" s="11"/>
      <c r="AS54" s="11"/>
      <c r="AT54" s="11"/>
    </row>
    <row r="55" spans="1:53" x14ac:dyDescent="0.3">
      <c r="A55" s="10"/>
      <c r="B55" s="10" t="s">
        <v>365</v>
      </c>
      <c r="C55" s="10"/>
      <c r="D55" s="10"/>
      <c r="E55" s="21">
        <v>0.6</v>
      </c>
      <c r="F55" s="10"/>
      <c r="G55" s="10"/>
      <c r="H55" s="10"/>
      <c r="I55" s="10"/>
      <c r="J55" s="10"/>
      <c r="K55" s="10"/>
      <c r="L55" s="10"/>
      <c r="AM55" s="11"/>
      <c r="AN55" s="11"/>
      <c r="AO55" s="11"/>
      <c r="AP55" s="11"/>
      <c r="AQ55" s="11"/>
      <c r="AR55" s="11"/>
      <c r="AS55" s="11"/>
      <c r="AT55" s="11"/>
    </row>
    <row r="56" spans="1:53" x14ac:dyDescent="0.3">
      <c r="A56" s="10"/>
      <c r="B56" s="10" t="s">
        <v>372</v>
      </c>
      <c r="C56" s="10"/>
      <c r="D56" s="10"/>
      <c r="E56" s="21">
        <v>0.45</v>
      </c>
      <c r="F56" s="10"/>
      <c r="G56" s="10"/>
      <c r="H56" s="10"/>
      <c r="I56" s="10"/>
      <c r="J56" s="10"/>
      <c r="K56" s="10"/>
      <c r="L56" s="10"/>
      <c r="AM56" s="11"/>
      <c r="AN56" s="11"/>
      <c r="AO56" s="11"/>
      <c r="AP56" s="11"/>
      <c r="AQ56" s="11"/>
      <c r="AR56" s="11"/>
      <c r="AS56" s="11"/>
      <c r="AT56" s="11"/>
      <c r="AU56" s="11"/>
      <c r="AV56" s="11"/>
      <c r="AW56" s="11"/>
      <c r="AX56" s="11"/>
      <c r="AY56" s="11"/>
      <c r="AZ56" s="11"/>
      <c r="BA56" s="11"/>
    </row>
    <row r="57" spans="1:53" x14ac:dyDescent="0.3">
      <c r="A57" s="10"/>
      <c r="B57" s="10" t="s">
        <v>362</v>
      </c>
      <c r="C57" s="10"/>
      <c r="D57" s="10"/>
      <c r="E57" s="21">
        <v>0.375</v>
      </c>
      <c r="F57" s="10"/>
      <c r="G57" s="10"/>
      <c r="H57" s="10"/>
      <c r="I57" s="10"/>
      <c r="J57" s="10"/>
      <c r="K57" s="10"/>
      <c r="L57" s="10"/>
      <c r="AT57" s="11"/>
      <c r="AU57" s="11"/>
      <c r="AV57" s="11"/>
      <c r="AW57" s="11"/>
      <c r="AX57" s="11"/>
      <c r="AY57" s="11"/>
      <c r="AZ57" s="11"/>
      <c r="BA57" s="11"/>
    </row>
    <row r="58" spans="1:53" x14ac:dyDescent="0.3">
      <c r="A58" s="10"/>
      <c r="B58" s="10" t="s">
        <v>373</v>
      </c>
      <c r="C58" s="10"/>
      <c r="D58" s="10"/>
      <c r="E58" s="21">
        <v>0.32500000000000001</v>
      </c>
      <c r="F58" s="10"/>
      <c r="G58" s="10"/>
      <c r="H58" s="10"/>
      <c r="I58" s="10"/>
      <c r="J58" s="10"/>
      <c r="K58" s="10"/>
      <c r="L58" s="10"/>
      <c r="AT58" s="11"/>
      <c r="AU58" s="11"/>
      <c r="AV58" s="11"/>
      <c r="AW58" s="11"/>
      <c r="AX58" s="11"/>
      <c r="AY58" s="11"/>
      <c r="AZ58" s="11"/>
      <c r="BA58" s="11"/>
    </row>
    <row r="59" spans="1:53" x14ac:dyDescent="0.3">
      <c r="A59" s="10"/>
      <c r="B59" s="10" t="s">
        <v>374</v>
      </c>
      <c r="C59" s="10"/>
      <c r="D59" s="10"/>
      <c r="E59" s="21">
        <v>0.27500000000000002</v>
      </c>
      <c r="F59" s="10"/>
      <c r="G59" s="10"/>
      <c r="H59" s="10"/>
      <c r="I59" s="10"/>
      <c r="J59" s="10"/>
      <c r="K59" s="10"/>
      <c r="L59" s="10"/>
      <c r="AT59" s="11"/>
      <c r="AU59" s="11"/>
      <c r="AV59" s="11"/>
      <c r="AW59" s="11"/>
      <c r="AX59" s="11"/>
      <c r="AY59" s="11"/>
      <c r="AZ59" s="11"/>
      <c r="BA59" s="11"/>
    </row>
    <row r="60" spans="1:53" x14ac:dyDescent="0.3">
      <c r="A60" s="10"/>
      <c r="B60" s="10" t="s">
        <v>342</v>
      </c>
      <c r="C60" s="10"/>
      <c r="D60" s="10"/>
      <c r="E60" s="21">
        <v>7.4999999999999997E-2</v>
      </c>
      <c r="F60" s="10"/>
      <c r="G60" s="10"/>
      <c r="H60" s="10"/>
      <c r="I60" s="10"/>
      <c r="J60" s="10"/>
      <c r="K60" s="10"/>
      <c r="L60" s="10"/>
      <c r="AT60" s="11"/>
      <c r="AU60" s="11"/>
      <c r="AV60" s="11"/>
      <c r="AW60" s="11"/>
      <c r="AX60" s="11"/>
      <c r="AY60" s="11"/>
      <c r="AZ60" s="11"/>
      <c r="BA60" s="16"/>
    </row>
    <row r="61" spans="1:53" x14ac:dyDescent="0.3">
      <c r="A61" s="10" t="s">
        <v>375</v>
      </c>
      <c r="B61" s="10"/>
      <c r="C61" s="10"/>
      <c r="D61" s="10"/>
      <c r="E61" s="10"/>
      <c r="F61" s="10"/>
      <c r="G61" s="10"/>
      <c r="H61" s="10"/>
      <c r="I61" s="10"/>
      <c r="J61" s="10"/>
      <c r="K61" s="10"/>
      <c r="L61" s="10"/>
      <c r="AZ61" s="16"/>
    </row>
    <row r="62" spans="1:53" x14ac:dyDescent="0.3">
      <c r="A62" s="10"/>
      <c r="B62" s="10"/>
      <c r="C62" s="10"/>
      <c r="D62" s="10"/>
      <c r="E62" s="10"/>
      <c r="F62" s="10"/>
      <c r="G62" s="10"/>
      <c r="H62" s="10"/>
      <c r="I62" s="10"/>
      <c r="J62" s="10"/>
      <c r="K62" s="10"/>
      <c r="L62" s="10"/>
      <c r="AZ62" s="16"/>
    </row>
    <row r="63" spans="1:53" x14ac:dyDescent="0.3">
      <c r="A63" s="10" t="s">
        <v>376</v>
      </c>
      <c r="B63" s="10"/>
      <c r="C63" s="10"/>
      <c r="D63" s="10"/>
      <c r="E63" s="10"/>
      <c r="F63" s="10"/>
      <c r="G63" s="10"/>
      <c r="H63" s="10"/>
      <c r="I63" s="10"/>
      <c r="J63" s="10"/>
      <c r="K63" s="10"/>
      <c r="L63" s="10"/>
      <c r="AZ63" s="16"/>
    </row>
    <row r="64" spans="1:53" x14ac:dyDescent="0.3">
      <c r="A64" s="10"/>
      <c r="B64" s="10" t="s">
        <v>377</v>
      </c>
      <c r="C64" s="10"/>
      <c r="D64" s="10"/>
      <c r="E64" s="21">
        <v>1.646090534979424E-2</v>
      </c>
      <c r="F64" s="10"/>
      <c r="G64" s="10"/>
      <c r="H64" s="10"/>
      <c r="I64" s="10"/>
      <c r="J64" s="10"/>
      <c r="K64" s="10"/>
      <c r="L64" s="10"/>
      <c r="BA64" s="11"/>
    </row>
    <row r="65" spans="1:12" x14ac:dyDescent="0.3">
      <c r="A65" s="10"/>
      <c r="B65" s="10" t="s">
        <v>378</v>
      </c>
      <c r="C65" s="10"/>
      <c r="D65" s="10"/>
      <c r="E65" s="21">
        <v>2.0576131687242798E-2</v>
      </c>
      <c r="F65" s="10"/>
      <c r="G65" s="10"/>
      <c r="H65" s="10"/>
      <c r="I65" s="10"/>
      <c r="J65" s="10"/>
      <c r="K65" s="10"/>
      <c r="L65" s="10"/>
    </row>
    <row r="66" spans="1:12" x14ac:dyDescent="0.3">
      <c r="A66" s="10"/>
      <c r="B66" s="10" t="s">
        <v>379</v>
      </c>
      <c r="C66" s="10"/>
      <c r="D66" s="10"/>
      <c r="E66" s="21">
        <v>0.87242798353909468</v>
      </c>
      <c r="F66" s="10"/>
      <c r="G66" s="10"/>
      <c r="H66" s="10"/>
      <c r="I66" s="10"/>
      <c r="J66" s="10"/>
      <c r="K66" s="10"/>
      <c r="L66" s="10"/>
    </row>
    <row r="67" spans="1:12" x14ac:dyDescent="0.3">
      <c r="A67" s="10"/>
      <c r="B67" s="10" t="s">
        <v>380</v>
      </c>
      <c r="C67" s="10"/>
      <c r="D67" s="10"/>
      <c r="E67" s="21">
        <v>6.584362139917696E-2</v>
      </c>
      <c r="F67" s="10"/>
      <c r="G67" s="10"/>
      <c r="H67" s="10"/>
      <c r="I67" s="10"/>
      <c r="J67" s="10"/>
      <c r="K67" s="10"/>
      <c r="L67" s="10"/>
    </row>
    <row r="68" spans="1:12" x14ac:dyDescent="0.3">
      <c r="A68" s="10"/>
      <c r="B68" s="10" t="s">
        <v>381</v>
      </c>
      <c r="C68" s="10"/>
      <c r="D68" s="10"/>
      <c r="E68" s="21">
        <v>2.4691358024691357E-2</v>
      </c>
      <c r="F68" s="10"/>
      <c r="G68" s="10"/>
      <c r="H68" s="10"/>
      <c r="I68" s="10"/>
      <c r="J68" s="10"/>
      <c r="K68" s="10"/>
      <c r="L68" s="10"/>
    </row>
    <row r="69" spans="1:12" x14ac:dyDescent="0.3">
      <c r="A69" s="10" t="s">
        <v>382</v>
      </c>
      <c r="B69" s="10"/>
      <c r="C69" s="10"/>
      <c r="D69" s="10"/>
      <c r="E69" s="10"/>
      <c r="F69" s="10"/>
      <c r="G69" s="10"/>
      <c r="H69" s="10"/>
      <c r="I69" s="10"/>
      <c r="J69" s="10"/>
      <c r="K69" s="10"/>
      <c r="L69" s="10"/>
    </row>
  </sheetData>
  <mergeCells count="4">
    <mergeCell ref="E6:F6"/>
    <mergeCell ref="G6:H6"/>
    <mergeCell ref="I6:J6"/>
    <mergeCell ref="K6:L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E7313E-BAED-4FDA-88C8-F609FC343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B9420-8362-4AC6-80EB-139BCC7150A8}">
  <ds:schemaRefs>
    <ds:schemaRef ds:uri="http://schemas.microsoft.com/sharepoint/v3/contenttype/forms"/>
  </ds:schemaRefs>
</ds:datastoreItem>
</file>

<file path=customXml/itemProps3.xml><?xml version="1.0" encoding="utf-8"?>
<ds:datastoreItem xmlns:ds="http://schemas.openxmlformats.org/officeDocument/2006/customXml" ds:itemID="{23C49EB0-3A4F-43B6-93BF-79540394410D}">
  <ds:schemaRefs>
    <ds:schemaRef ds:uri="http://purl.org/dc/dcmitype/"/>
    <ds:schemaRef ds:uri="http://schemas.microsoft.com/sharepoint/v3"/>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172f215-60fb-4aea-bce3-5824ce8231cd"/>
    <ds:schemaRef ds:uri="b6b0a385-71c1-4ba9-b48d-f3f9140e37ea"/>
    <ds:schemaRef ds:uri="2814f50d-da92-4ebb-b3e7-78ffc71e2a52"/>
    <ds:schemaRef ds:uri="d64264fa-5603-4e4e-a2f4-32f4724a08c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4</vt:i4>
      </vt:variant>
      <vt:variant>
        <vt:lpstr>Named Ranges</vt:lpstr>
      </vt:variant>
      <vt:variant>
        <vt:i4>4</vt:i4>
      </vt:variant>
    </vt:vector>
  </HeadingPairs>
  <TitlesOfParts>
    <vt:vector size="12" baseType="lpstr">
      <vt:lpstr>d. Chart1</vt:lpstr>
      <vt:lpstr>d. Chart2</vt:lpstr>
      <vt:lpstr>D. Chart3</vt:lpstr>
      <vt:lpstr>d. Chart4</vt:lpstr>
      <vt:lpstr>Chart1</vt:lpstr>
      <vt:lpstr>Chart2</vt:lpstr>
      <vt:lpstr>Chart3</vt:lpstr>
      <vt:lpstr>Chart4</vt:lpstr>
      <vt:lpstr>_DLX1.USE</vt:lpstr>
      <vt:lpstr>_DLX3.USE</vt:lpstr>
      <vt:lpstr>_DLX5.USE</vt:lpstr>
      <vt:lpstr>_DLX6.USE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Leigh, Robert J</dc:creator>
  <cp:keywords/>
  <dc:description/>
  <cp:lastModifiedBy>Carter, Wayne</cp:lastModifiedBy>
  <cp:revision/>
  <dcterms:created xsi:type="dcterms:W3CDTF">2025-01-27T15:59:11Z</dcterms:created>
  <dcterms:modified xsi:type="dcterms:W3CDTF">2025-02-04T17:51:55Z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0x01010093E21B3133A6E54F929859EE61FFEB56</vt:lpwstr>
  </property>
  <property fmtid="{D5CDD505-2E9C-101B-9397-08002B2CF9AE}" pid="3" name="MediaServiceImageTags">
    <vt:lpwstr/>
  </property>
  <property fmtid="{D5CDD505-2E9C-101B-9397-08002B2CF9AE}" pid="4" name="MSIP_Label_65269c60-0483-4c57-9e8c-3779d6900235_Enabled">
    <vt:lpwstr>true</vt:lpwstr>
  </property>
  <property fmtid="{D5CDD505-2E9C-101B-9397-08002B2CF9AE}" pid="5" name="MSIP_Label_65269c60-0483-4c57-9e8c-3779d6900235_SetDate">
    <vt:lpwstr>2025-02-04T17:51:53Z</vt:lpwstr>
  </property>
  <property fmtid="{D5CDD505-2E9C-101B-9397-08002B2CF9AE}" pid="6" name="MSIP_Label_65269c60-0483-4c57-9e8c-3779d6900235_Method">
    <vt:lpwstr>Privileged</vt:lpwstr>
  </property>
  <property fmtid="{D5CDD505-2E9C-101B-9397-08002B2CF9AE}" pid="7" name="MSIP_Label_65269c60-0483-4c57-9e8c-3779d6900235_Name">
    <vt:lpwstr>65269c60-0483-4c57-9e8c-3779d6900235</vt:lpwstr>
  </property>
  <property fmtid="{D5CDD505-2E9C-101B-9397-08002B2CF9AE}" pid="8" name="MSIP_Label_65269c60-0483-4c57-9e8c-3779d6900235_SiteId">
    <vt:lpwstr>b397c653-5b19-463f-b9fc-af658ded9128</vt:lpwstr>
  </property>
  <property fmtid="{D5CDD505-2E9C-101B-9397-08002B2CF9AE}" pid="9" name="MSIP_Label_65269c60-0483-4c57-9e8c-3779d6900235_ActionId">
    <vt:lpwstr>ad6be8de-9b3f-452a-9a59-694b790e800b</vt:lpwstr>
  </property>
  <property fmtid="{D5CDD505-2E9C-101B-9397-08002B2CF9AE}" pid="10" name="MSIP_Label_65269c60-0483-4c57-9e8c-3779d6900235_ContentBits">
    <vt:lpwstr>0</vt:lpwstr>
  </property>
</Properties>
</file>